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GschwenJ\Downloads\"/>
    </mc:Choice>
  </mc:AlternateContent>
  <xr:revisionPtr revIDLastSave="0" documentId="13_ncr:1_{8331B923-1312-4BB1-B533-563E79136E33}" xr6:coauthVersionLast="47" xr6:coauthVersionMax="47" xr10:uidLastSave="{00000000-0000-0000-0000-000000000000}"/>
  <bookViews>
    <workbookView xWindow="-108" yWindow="-108" windowWidth="23256" windowHeight="12252" tabRatio="899" xr2:uid="{71CF2DE2-B469-564F-8CD3-A7582CA71F7D}"/>
  </bookViews>
  <sheets>
    <sheet name="INTRODUCTION" sheetId="1" r:id="rId1"/>
    <sheet name="1. SOLUTION SOFTWARE" sheetId="2" r:id="rId2"/>
    <sheet name="2. SYSTEM HOSTING" sheetId="3" r:id="rId3"/>
    <sheet name="3. IMPLEMENTATION SERVICES" sheetId="4" r:id="rId4"/>
    <sheet name="4. MAINTENANCE AND SUPPORT" sheetId="5" r:id="rId5"/>
    <sheet name="5. COST SUMMARY" sheetId="6" r:id="rId6"/>
  </sheets>
  <definedNames>
    <definedName name="_xlnm.Print_Titles" localSheetId="3">'3. IMPLEMENTATION SERVICES'!$6:$6</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4" l="1"/>
  <c r="E22" i="2"/>
  <c r="D47" i="4"/>
  <c r="E8" i="2" l="1"/>
  <c r="D41" i="4" l="1"/>
  <c r="D46" i="4"/>
  <c r="D42" i="4"/>
  <c r="D48" i="4" l="1"/>
  <c r="B8" i="6" s="1"/>
  <c r="C26" i="3" l="1"/>
  <c r="B7" i="6" s="1"/>
  <c r="E9" i="2"/>
  <c r="B6" i="6" s="1"/>
  <c r="B9" i="6" l="1"/>
  <c r="B10" i="6" l="1"/>
  <c r="B26" i="6" s="1"/>
</calcChain>
</file>

<file path=xl/sharedStrings.xml><?xml version="1.0" encoding="utf-8"?>
<sst xmlns="http://schemas.openxmlformats.org/spreadsheetml/2006/main" count="249" uniqueCount="178">
  <si>
    <t>COST PROPOSAL SECTION</t>
  </si>
  <si>
    <t>INSTRUCTIONS</t>
  </si>
  <si>
    <t>2. SYSTEM HOSTING</t>
  </si>
  <si>
    <t>3. IMPLEMENTATION SERVICES</t>
  </si>
  <si>
    <t>4. MAINTENANCE AND SUPPORT</t>
  </si>
  <si>
    <t>5. COST SUMMARY</t>
  </si>
  <si>
    <t>Provide a summary of all costs over the full life of the contract, including option years.</t>
  </si>
  <si>
    <t>Package Name</t>
  </si>
  <si>
    <t>Package Cost per License</t>
  </si>
  <si>
    <t>System Hosting Component Description</t>
  </si>
  <si>
    <t>Production Environment</t>
  </si>
  <si>
    <t>Test Environment</t>
  </si>
  <si>
    <t>Development Environment</t>
  </si>
  <si>
    <t>Secondary/COOP Environment</t>
  </si>
  <si>
    <t>DEL-01</t>
  </si>
  <si>
    <t>Project Management Plan</t>
  </si>
  <si>
    <t>DEL-02</t>
  </si>
  <si>
    <t>System Requirements Specifications</t>
  </si>
  <si>
    <t>DEL-03</t>
  </si>
  <si>
    <t>IMS</t>
  </si>
  <si>
    <t>DEL-04</t>
  </si>
  <si>
    <t>TEMP</t>
  </si>
  <si>
    <t>DEL-05</t>
  </si>
  <si>
    <t>Migration Plan</t>
  </si>
  <si>
    <t>DEL-06</t>
  </si>
  <si>
    <t>DEL-07</t>
  </si>
  <si>
    <t>DEL-08</t>
  </si>
  <si>
    <t>Presentation Materials</t>
  </si>
  <si>
    <t>DEL-09</t>
  </si>
  <si>
    <t>Meeting Minutes</t>
  </si>
  <si>
    <t>DEL-10</t>
  </si>
  <si>
    <t>In-Plant Security Plan</t>
  </si>
  <si>
    <t>DEL-11</t>
  </si>
  <si>
    <t>User Manuals</t>
  </si>
  <si>
    <t>DEL-12</t>
  </si>
  <si>
    <t>Database Design Document</t>
  </si>
  <si>
    <t>DEL-13</t>
  </si>
  <si>
    <t>Interface Design Document</t>
  </si>
  <si>
    <t>DEL-14</t>
  </si>
  <si>
    <t>System Design Document</t>
  </si>
  <si>
    <t>DEL-15</t>
  </si>
  <si>
    <t>Bill of Materials</t>
  </si>
  <si>
    <t>DEL-16</t>
  </si>
  <si>
    <t>Installation Plan</t>
  </si>
  <si>
    <t>DEL-17</t>
  </si>
  <si>
    <t>Training Plan</t>
  </si>
  <si>
    <t>DEL-18</t>
  </si>
  <si>
    <t>Installation Drawings</t>
  </si>
  <si>
    <t>DEL-19</t>
  </si>
  <si>
    <t>Training Materials</t>
  </si>
  <si>
    <t>DEL-20</t>
  </si>
  <si>
    <t>Technical Report</t>
  </si>
  <si>
    <t>DEL-21</t>
  </si>
  <si>
    <t>Test Procedures (FAT, SAT, UAT)</t>
  </si>
  <si>
    <t>DEL-22</t>
  </si>
  <si>
    <t>COOP Plan (FAT, SAT, UAT)</t>
  </si>
  <si>
    <t>DEL-23</t>
  </si>
  <si>
    <t>System Hardware</t>
  </si>
  <si>
    <t>DEL-24</t>
  </si>
  <si>
    <t>Software Licenses</t>
  </si>
  <si>
    <t>DEL-25</t>
  </si>
  <si>
    <t>System Data</t>
  </si>
  <si>
    <t>DEL-26</t>
  </si>
  <si>
    <t>Version Description Document</t>
  </si>
  <si>
    <t>DEL-27</t>
  </si>
  <si>
    <t>Installation Survey Report</t>
  </si>
  <si>
    <t>DEL-28</t>
  </si>
  <si>
    <t>Test Plan (FAT, SAT, UAT)</t>
  </si>
  <si>
    <t>DEL-29</t>
  </si>
  <si>
    <t>Configuration Management Plan</t>
  </si>
  <si>
    <t>DEL-30</t>
  </si>
  <si>
    <t>Requirements Verification and Traceability Matrix</t>
  </si>
  <si>
    <t>DEL-31</t>
  </si>
  <si>
    <t>System Performance Report</t>
  </si>
  <si>
    <t>DEL-32</t>
  </si>
  <si>
    <t>Data and Property Management Plan</t>
  </si>
  <si>
    <t>DEL-33</t>
  </si>
  <si>
    <t>DEL-34</t>
  </si>
  <si>
    <t>Data Conversion Plan</t>
  </si>
  <si>
    <t>TOTAL IMPLEMENTATION COSTS:</t>
  </si>
  <si>
    <t xml:space="preserve"> </t>
  </si>
  <si>
    <t>Cost</t>
  </si>
  <si>
    <t>Type</t>
  </si>
  <si>
    <t>Deliverable / Milestone  Title</t>
  </si>
  <si>
    <t>Reference</t>
  </si>
  <si>
    <t>Deliverable</t>
  </si>
  <si>
    <t>Test Report – Several Sets, Each Corresponding to the Outcomes of Factory Acceptance Test, System Acceptance Test, and Users Acceptance Test</t>
  </si>
  <si>
    <t>Meeting Agendas</t>
  </si>
  <si>
    <t>See Implementation Plan in RFP for deliverable descriptions.</t>
  </si>
  <si>
    <t>MILESTONE</t>
  </si>
  <si>
    <t>MIL-1</t>
  </si>
  <si>
    <t>MIL-2</t>
  </si>
  <si>
    <t>MIL-3</t>
  </si>
  <si>
    <t>MIL-4</t>
  </si>
  <si>
    <t>MIL-5</t>
  </si>
  <si>
    <t>Project Setup Complete.  Prerequisites:  NSP Approved DEL's 01, 03, 10 and 32.</t>
  </si>
  <si>
    <t>Project Design Complete.  Prerequisites:  NSP Approved DEL's 02, 12, 13, 14 and 30.</t>
  </si>
  <si>
    <t>System Deployment Complete.  Prerequisites:  NSP Fully Accepted System and NSP Approved DEL's: 11, 19, 20, 26, 31, and 33</t>
  </si>
  <si>
    <t>Cost for any single deliverable must not exceed 5% of all implementation costs.</t>
  </si>
  <si>
    <t>Cost for any single milestone must not exceed 10% of all implementation costs.</t>
  </si>
  <si>
    <t>Implementation Planning Complete.  Prerequisites:  NSP Approved DEL's:  05, 15, 16, 17, 18, 22, 23, 24, 27 and 34.</t>
  </si>
  <si>
    <t>Base Contract Year</t>
  </si>
  <si>
    <t>System Hosting Costs:</t>
  </si>
  <si>
    <t>Solution Software Description</t>
  </si>
  <si>
    <t>Solution Software Maintenance Costs (Including Evergreen Operations):</t>
  </si>
  <si>
    <t xml:space="preserve">System Testing Complete.  Prerequisites: All System Tests Fully Passed and NSP Approved DEL's:  04, 06, 21, 25, and 28.  </t>
  </si>
  <si>
    <t>MIL-6</t>
  </si>
  <si>
    <t>PROJECT MILESTONE 4 TOTAL COSTS:</t>
  </si>
  <si>
    <t>MIL-7</t>
  </si>
  <si>
    <t>Total Solution Software Costs (One-Time) from "1. Solution Software" tab:</t>
  </si>
  <si>
    <t>Total System Hosting Costs (One-Time)  from "2. System Hosting" tab:</t>
  </si>
  <si>
    <t>1. SOLUTION SOFTWARE</t>
  </si>
  <si>
    <t>Network Connectivity to/from NSP to Primary Host and COOP Site</t>
  </si>
  <si>
    <t>PROJECT MILESTONE 5 TOTAL COSTS:</t>
  </si>
  <si>
    <t>List all software proposed for all bidder provided software and third party software necessary to fully operate the solution.  Costs here represent Implementation Milestone 4 as shown on tab "3. Implementation Services".  This is done to ensure these costs are not counted twice during evaluations.</t>
  </si>
  <si>
    <t>List all hosting services and network connectivity elements among the Primary Hosting site, COOP site, and NSP's primary offices in Lincoln, NE.  proposed for all bidder provided software and thrid party software necessary to fully operate the solution in each specified environment.  Costs here represent Implementation Milestone 5 as shown on tab "3. System Hosting".  This is done to ensure these costs are not counted twice during evaluations.</t>
  </si>
  <si>
    <t xml:space="preserve">Solution Software  Successfully Implemented.  Prerequisite:  NSP verified installation of Bill of Materials as specified in DEL 15. </t>
  </si>
  <si>
    <t xml:space="preserve">Solution Hosting Environments Successfully Implemented.  Prerequisite:  NSP verified installation of Bill of Materials as specified in DEL 15. </t>
  </si>
  <si>
    <t>Further instructions are provided on each tab.</t>
  </si>
  <si>
    <t>Describe and list all other one-time costs that would be associated with implementation of your system.  Bidder is encouraged to closely examine the Implementation Plan in Attachment A to ensure all required implementation service costs are represented in this section.  Included are 7 milestones that represent the completion of significant project achievements.  Costs not identified shall become the responsibility of the contractor.</t>
  </si>
  <si>
    <t>Bidder can insert line items between the grey bars if necessary.</t>
  </si>
  <si>
    <t>DO NOT ENTER ANY COSTS HERE FOR MIL-4.  Milestone 4 Costs are represented in the "1. Solution Software" tab.</t>
  </si>
  <si>
    <t>DO NOT ENTER ANY COSTS HERE FOR MIL-5.  Milestone 5 Costs are represented in the "2. System Hosting" tab.</t>
  </si>
  <si>
    <t>DO NOT ENTER ANY COSTS HERE FOR DEL's 07 08, and 09. Bidder must supply these deliverables over the life of the implementation for any project related meeting or presentation regardless of actual time to implement.  Any costs for these items must be borne within other implementation line-items.</t>
  </si>
  <si>
    <t>Base Contract Year - Start With First Year Following Implementation (First Year is Warranty Period)</t>
  </si>
  <si>
    <t>DO NOT ENTER COSTS HERE</t>
  </si>
  <si>
    <t>Contract term will not exceed 10 years for the base contract period which includes implementation time. Do not enter any costs here for  implementation years.</t>
  </si>
  <si>
    <t xml:space="preserve">Note that NSP requires that no MSS Solution Software  maintenance costs will be applied in the first 3 years (assuming a 24-month implementation and 12 month warranty after acceptance). </t>
  </si>
  <si>
    <t>For purposes of evaluation, NSP assumes a 24-month implementation period and requires a 12 month warranty period for MSS software provided by the bidder.  While actual implementation timelines  may vary, this is done for purposes of consistent cost evaluation.</t>
  </si>
  <si>
    <t>Total System Hosting Maintenance and Support Costs (Total of all Base Contract Years) from "4. Maintenance and Support" tab:</t>
  </si>
  <si>
    <t>TOTAL OF ALL COSTS (EXCLUDING OPTION YEARS):</t>
  </si>
  <si>
    <t xml:space="preserve">Total Solution Software Maintenance and Support Costs (Including Evergreen Operations): from "4. Maintenance and Support" tab: </t>
  </si>
  <si>
    <t>Note that NSP requires that no Solution System Hosting Costs can be applied in the first 2 years (assuming a 24-month implementation).  Hosting costs during the 12 month warranty period after acceptance is allowable.</t>
  </si>
  <si>
    <t>Optional Renewal Years</t>
  </si>
  <si>
    <t>Bidder should provide their company name in the top left header in the space provided.</t>
  </si>
  <si>
    <t>By submitting a proposal, bidder agrees to perform and satisfactorily complete all aspects of the Operations Plan referenced in the RFP including all tasks and deliverables.</t>
  </si>
  <si>
    <t>Quantity</t>
  </si>
  <si>
    <t>Solution Software costs should include all software necessary for a fully functional MSS.  This includes MSS, DBMS, Server, 3rd party, and any other software.</t>
  </si>
  <si>
    <t>Bidder should provide the total of all costs in the table below.</t>
  </si>
  <si>
    <r>
      <t xml:space="preserve">Provide a summary of all recurring costs for the system you are proposing.  </t>
    </r>
    <r>
      <rPr>
        <sz val="11"/>
        <rFont val="Arial"/>
        <family val="2"/>
      </rPr>
      <t>Bidders</t>
    </r>
    <r>
      <rPr>
        <sz val="11"/>
        <color rgb="FF000000"/>
        <rFont val="Arial"/>
        <family val="2"/>
      </rPr>
      <t xml:space="preserve"> ensure all Operations Plan (Attachment B) elements are covered in the costs listed below, including those required for evergreen operations.</t>
    </r>
  </si>
  <si>
    <r>
      <rPr>
        <sz val="11"/>
        <rFont val="Arial"/>
        <family val="2"/>
      </rPr>
      <t>MAN-4 - The solution shall have online detailed transaction logs for an NSP-configurable period of time, which aligns with NSP retention schedules.  The current NSP retention schedule is to keep the current year plus the</t>
    </r>
    <r>
      <rPr>
        <sz val="11"/>
        <color rgb="FFFF0000"/>
        <rFont val="Arial"/>
        <family val="2"/>
      </rPr>
      <t xml:space="preserve"> one year </t>
    </r>
    <r>
      <rPr>
        <sz val="11"/>
        <rFont val="Arial"/>
        <family val="2"/>
      </rPr>
      <t>in active storage, and an additional</t>
    </r>
    <r>
      <rPr>
        <sz val="11"/>
        <color rgb="FFFF0000"/>
        <rFont val="Arial"/>
        <family val="2"/>
      </rPr>
      <t xml:space="preserve"> three years</t>
    </r>
    <r>
      <rPr>
        <sz val="11"/>
        <rFont val="Arial"/>
        <family val="2"/>
      </rPr>
      <t xml:space="preserve"> in “cold” storage. See ATTACHMENT C</t>
    </r>
  </si>
  <si>
    <r>
      <rPr>
        <sz val="11"/>
        <rFont val="Arial"/>
        <family val="2"/>
      </rPr>
      <t>MIT-4 - The solution shall interface with the Nebraska Patrol Criminal History (PCH) system</t>
    </r>
    <r>
      <rPr>
        <sz val="11"/>
        <color rgb="FFFF0000"/>
        <rFont val="Arial"/>
        <family val="2"/>
      </rPr>
      <t xml:space="preserve"> via web services. </t>
    </r>
    <r>
      <rPr>
        <sz val="11"/>
        <rFont val="Arial"/>
        <family val="2"/>
      </rPr>
      <t>PCH is the state’s computerized criminal history (CCH) system. See ATTACHMENT C</t>
    </r>
  </si>
  <si>
    <r>
      <rPr>
        <sz val="11"/>
        <rFont val="Arial"/>
        <family val="2"/>
      </rPr>
      <t>MIT-7 - The solution shall interface with Nebraska’s Department of Motor Vehicles (DMV’s) Vehicle Title and Registration (VicToRy) server</t>
    </r>
    <r>
      <rPr>
        <sz val="11"/>
        <color rgb="FFFF0000"/>
        <rFont val="Arial"/>
        <family val="2"/>
      </rPr>
      <t xml:space="preserve"> via web services. </t>
    </r>
    <r>
      <rPr>
        <sz val="11"/>
        <rFont val="Arial"/>
        <family val="2"/>
      </rPr>
      <t>See ATTACHMENT C</t>
    </r>
  </si>
  <si>
    <r>
      <rPr>
        <sz val="11"/>
        <rFont val="Arial"/>
        <family val="2"/>
      </rPr>
      <t>MIT-16 - The solution should interface with the Nebraska Sex Offender Registry (SOR) database</t>
    </r>
    <r>
      <rPr>
        <sz val="11"/>
        <color rgb="FFFF0000"/>
        <rFont val="Arial"/>
        <family val="2"/>
      </rPr>
      <t xml:space="preserve"> using a batch file/folder send/receive process. </t>
    </r>
    <r>
      <rPr>
        <sz val="11"/>
        <rFont val="Arial"/>
        <family val="2"/>
      </rPr>
      <t>See ATTACHMENT C</t>
    </r>
  </si>
  <si>
    <r>
      <rPr>
        <sz val="11"/>
        <rFont val="Arial"/>
        <family val="2"/>
      </rPr>
      <t>MIT-17 - The solution shall interface with the Mobile Architecture for Communications Handling (MACH) Automatic Vehicle Location (AVL) system,</t>
    </r>
    <r>
      <rPr>
        <sz val="11"/>
        <color rgb="FFFF0000"/>
        <rFont val="Arial"/>
        <family val="2"/>
      </rPr>
      <t xml:space="preserve"> by allowing MACH to query the switch and process returns. </t>
    </r>
    <r>
      <rPr>
        <sz val="11"/>
        <rFont val="Arial"/>
        <family val="2"/>
      </rPr>
      <t>See ATTACHMENT C</t>
    </r>
  </si>
  <si>
    <t>NSP would like to remove the data conversion and maintenance of the Log Files in Table 4 of In V.B Project Environment.  See ATTACHMENT C                                                    
Table 4. Databases in Current MSS Environment
Ref.     	Activity                         	     Database Size
1          Hot Files	                                  22 GB
2          Hot File Log Files	                     43 GB
3          All Responses Log Files         	950 GB</t>
  </si>
  <si>
    <r>
      <rPr>
        <sz val="11"/>
        <rFont val="Arial"/>
        <family val="2"/>
      </rPr>
      <t xml:space="preserve">MIN-22 - The solution should include a disaster recovery </t>
    </r>
    <r>
      <rPr>
        <strike/>
        <sz val="11"/>
        <rFont val="Arial"/>
        <family val="2"/>
      </rPr>
      <t>hot</t>
    </r>
    <r>
      <rPr>
        <sz val="11"/>
        <rFont val="Arial"/>
        <family val="2"/>
      </rPr>
      <t xml:space="preserve"> site that provides </t>
    </r>
    <r>
      <rPr>
        <strike/>
        <sz val="11"/>
        <rFont val="Arial"/>
        <family val="2"/>
      </rPr>
      <t>real-time</t>
    </r>
    <r>
      <rPr>
        <sz val="11"/>
        <rFont val="Arial"/>
        <family val="2"/>
      </rPr>
      <t xml:space="preserve"> synchronization</t>
    </r>
    <r>
      <rPr>
        <sz val="11"/>
        <color rgb="FFFF0000"/>
        <rFont val="Arial"/>
        <family val="2"/>
      </rPr>
      <t xml:space="preserve"> that allows for maintaining the required up-time specifications. </t>
    </r>
    <r>
      <rPr>
        <sz val="11"/>
        <rFont val="Arial"/>
        <family val="2"/>
      </rPr>
      <t>See ATTACHMENT C</t>
    </r>
  </si>
  <si>
    <r>
      <t xml:space="preserve">NET-2 adjustment - The solution shall minimally provide </t>
    </r>
    <r>
      <rPr>
        <strike/>
        <sz val="11"/>
        <rFont val="Arial"/>
        <family val="2"/>
      </rPr>
      <t>double</t>
    </r>
    <r>
      <rPr>
        <sz val="11"/>
        <rFont val="Arial"/>
        <family val="2"/>
      </rPr>
      <t xml:space="preserve"> the calculated bandwidth requirements based on historical trend analysis and proposed MSS solution needs.  Bidders shall propose bandwidth specifications for all network circuits including the VPN backup for connectivity to/from NSP and the primary and secondary hosting sites as well as any necessary requirements between the primary and secondary sites.  See ATTACHMENT C</t>
    </r>
  </si>
  <si>
    <r>
      <rPr>
        <sz val="11"/>
        <rFont val="Arial"/>
        <family val="2"/>
      </rPr>
      <t xml:space="preserve">MMA-4 - The solution should allow capturing of NCIC lists (e.g., vehicle codes) at the switch, </t>
    </r>
    <r>
      <rPr>
        <strike/>
        <sz val="11"/>
        <rFont val="Arial"/>
        <family val="2"/>
      </rPr>
      <t>for other systems to download and use</t>
    </r>
    <r>
      <rPr>
        <sz val="11"/>
        <color rgb="FFFF0000"/>
        <rFont val="Arial"/>
        <family val="2"/>
      </rPr>
      <t xml:space="preserve"> for export in a CSV format.  </t>
    </r>
    <r>
      <rPr>
        <sz val="11"/>
        <rFont val="Arial"/>
        <family val="2"/>
      </rPr>
      <t>See ATTACHMENT C</t>
    </r>
  </si>
  <si>
    <t>Bidder should supply the information requested in this BAFO Cost Proposal Form.  Bidder should complete all sections of this BAFO Cost Proposal Form for proposed solution.  All costs to deliver the scope of this RFP shall be represented in the sections listed below.</t>
  </si>
  <si>
    <r>
      <t xml:space="preserve">Bidder is required to supply the information requested in this BAFO Cost Proposal Forms.  Bidder </t>
    </r>
    <r>
      <rPr>
        <sz val="11"/>
        <rFont val="Arial"/>
        <family val="2"/>
      </rPr>
      <t>should</t>
    </r>
    <r>
      <rPr>
        <sz val="11"/>
        <color rgb="FF000000"/>
        <rFont val="Arial"/>
        <family val="2"/>
      </rPr>
      <t xml:space="preserve"> complete all sections of this BAFO Cost Proposal Form for proposed solution.  All costs to deliver the scope of this RFP shall be represented in the sections listed below.</t>
    </r>
  </si>
  <si>
    <r>
      <rPr>
        <sz val="11"/>
        <rFont val="Arial"/>
        <family val="2"/>
      </rPr>
      <t>MPU-4 – The solution shall provide the ability for authorized end users to retrieve transaction log activity to report on actions and responses for a period of time. The parameters shall be configurable by NSP.</t>
    </r>
    <r>
      <rPr>
        <sz val="11"/>
        <color rgb="FFFF0000"/>
        <rFont val="Arial"/>
        <family val="2"/>
      </rPr>
      <t xml:space="preserve">  The current NSP retention schedule is to keep the current year plus the previous year in active storage, and an additional three years in “cold” storage. </t>
    </r>
    <r>
      <rPr>
        <sz val="11"/>
        <rFont val="Arial"/>
        <family val="2"/>
      </rPr>
      <t>See ATTACHMENT C</t>
    </r>
  </si>
  <si>
    <r>
      <t xml:space="preserve">Section B. 6. task 5 
Attachment A – MSS Implementation Plan:  as follows
 i.   Subtask 5.2 – Convert and Load Data
      Production of the operational database will involve (1) the conversion of the legacy </t>
    </r>
    <r>
      <rPr>
        <sz val="11"/>
        <color rgb="FFFF0000"/>
        <rFont val="Arial"/>
        <family val="2"/>
      </rPr>
      <t>HF and applicable MSS Records</t>
    </r>
    <r>
      <rPr>
        <sz val="11"/>
        <rFont val="Arial"/>
        <family val="2"/>
      </rPr>
      <t xml:space="preserve"> database and (2) the loading of converted data, as approved by the state, into
      the operational database.
     1.    Subtask 5.2.1 – Convert Existing Data
           The contractor shall work with NSP to identify applicable </t>
    </r>
    <r>
      <rPr>
        <sz val="11"/>
        <color rgb="FFFF0000"/>
        <rFont val="Arial"/>
        <family val="2"/>
      </rPr>
      <t>MSS and HF</t>
    </r>
    <r>
      <rPr>
        <sz val="11"/>
        <rFont val="Arial"/>
        <family val="2"/>
      </rPr>
      <t xml:space="preserve"> records that will be ingested and processed for conversion to the modernized MSS and HF solution.
           The contractor shall prepare a Data Conversion Plan (DEL-34) to document conversion tasks, responsibilities, processes, and tests of the converted data.
                 a.   Deliverable 5.2.1 – Converted Existing Data
                The contractor shall provide, in accordance with Subtask 5.2.1, the following deliverables:
                1.   DEL-34: Data Conversion Plan.
                1.   Copies of converted existing data.</t>
    </r>
  </si>
  <si>
    <r>
      <t xml:space="preserve">     </t>
    </r>
    <r>
      <rPr>
        <b/>
        <sz val="11"/>
        <rFont val="Arial"/>
        <family val="2"/>
      </rPr>
      <t>2.  Subtask 5.2.2 – Load Data</t>
    </r>
    <r>
      <rPr>
        <sz val="11"/>
        <rFont val="Arial"/>
        <family val="2"/>
      </rPr>
      <t xml:space="preserve">
          The contractor shall load all of the data into the appropriate </t>
    </r>
    <r>
      <rPr>
        <sz val="11"/>
        <color rgb="FFFF0000"/>
        <rFont val="Arial"/>
        <family val="2"/>
      </rPr>
      <t>MSS and HF</t>
    </r>
    <r>
      <rPr>
        <sz val="11"/>
        <rFont val="Arial"/>
        <family val="2"/>
      </rPr>
      <t xml:space="preserve"> databases on the system at the primary site and the COOP site with the appropriate key identifiers,
           indices, or agreed-upon master ID numbers, or in accordance with the MSS database design.
          </t>
    </r>
    <r>
      <rPr>
        <strike/>
        <sz val="11"/>
        <color rgb="FFFF0000"/>
        <rFont val="Arial"/>
        <family val="2"/>
      </rPr>
      <t>The contractor shall deliver two copies of the output media for future use by the state in any system or process of its choosing.</t>
    </r>
    <r>
      <rPr>
        <sz val="11"/>
        <rFont val="Arial"/>
        <family val="2"/>
      </rPr>
      <t xml:space="preserve"> At the end of the initial data load, 
          the contractor shall produce a detailed report including the following information:
         1.  The number of records converted.
         2.  Any problems encountered, by record number (i.e., any conversion-assigned number), problem type, and resolution.
         3.  All records not successfully converted by record number, and the reason for the failed conversion for each such record.
         4.  Records that were identified as being from the same subject (i.e., multiple enrollments).
         5.  Results of a conversion audit.
</t>
    </r>
    <r>
      <rPr>
        <b/>
        <sz val="11"/>
        <rFont val="Arial"/>
        <family val="2"/>
      </rPr>
      <t xml:space="preserve">               a.  Deliverable 5.2.2 – Loaded Data
</t>
    </r>
    <r>
      <rPr>
        <sz val="11"/>
        <rFont val="Arial"/>
        <family val="2"/>
      </rPr>
      <t xml:space="preserve">               The contractor shall provide, in accordance with Subtask 5.2.2, the following deliverables:
               1.  Copies of data as noted above.</t>
    </r>
  </si>
  <si>
    <r>
      <rPr>
        <b/>
        <sz val="11"/>
        <rFont val="Arial"/>
        <family val="2"/>
      </rPr>
      <t>ii.   Subtask 5.3 – Conduct Migration Planning</t>
    </r>
    <r>
      <rPr>
        <sz val="11"/>
        <rFont val="Arial"/>
        <family val="2"/>
      </rPr>
      <t xml:space="preserve">
      The contractor shall develop a Migration Plan (DEL-05) that identifies the activities, events, and resources (tools, data, facilities, personnel, etc.) required to migrate
       from the legacy </t>
    </r>
    <r>
      <rPr>
        <strike/>
        <sz val="11"/>
        <color rgb="FFFF0000"/>
        <rFont val="Arial"/>
        <family val="2"/>
      </rPr>
      <t>MSS</t>
    </r>
    <r>
      <rPr>
        <sz val="11"/>
        <color rgb="FFFF0000"/>
        <rFont val="Arial"/>
        <family val="2"/>
      </rPr>
      <t xml:space="preserve"> HFand applicable MSS data</t>
    </r>
    <r>
      <rPr>
        <sz val="11"/>
        <rFont val="Arial"/>
        <family val="2"/>
      </rPr>
      <t xml:space="preserve"> to the </t>
    </r>
    <r>
      <rPr>
        <strike/>
        <sz val="11"/>
        <color rgb="FFFF0000"/>
        <rFont val="Arial"/>
        <family val="2"/>
      </rPr>
      <t>MSS</t>
    </r>
    <r>
      <rPr>
        <sz val="11"/>
        <color rgb="FFFF0000"/>
        <rFont val="Arial"/>
        <family val="2"/>
      </rPr>
      <t xml:space="preserve"> HF and MSS</t>
    </r>
    <r>
      <rPr>
        <sz val="11"/>
        <rFont val="Arial"/>
        <family val="2"/>
      </rPr>
      <t xml:space="preserve"> environments provided under the contract. The plan will identify the sources (i.e., contractor, state, or specific state remote
       sites) of all resources and specify when those resources will be required.
      The contractor shall assist all state sites in planning their migration from the legacy MSS systems to the MSS provided hereunder.
</t>
    </r>
    <r>
      <rPr>
        <b/>
        <sz val="11"/>
        <rFont val="Arial"/>
        <family val="2"/>
      </rPr>
      <t xml:space="preserve">      1.   Deliverable 5.3 – Migration Plan
</t>
    </r>
    <r>
      <rPr>
        <sz val="11"/>
        <rFont val="Arial"/>
        <family val="2"/>
      </rPr>
      <t xml:space="preserve">            The contractor shall provide, in accordance with Subtask 5.3, the following deliverable:
            1.  DEL-05: Migration Plan (initiated above).</t>
    </r>
  </si>
  <si>
    <t>Please consider the following when providing the BAFO Cost Proposal:</t>
  </si>
  <si>
    <r>
      <t xml:space="preserve">Total Implementation Costs (Deliverables and Milestones) from "3. </t>
    </r>
    <r>
      <rPr>
        <strike/>
        <sz val="11"/>
        <color rgb="FFFF0000"/>
        <rFont val="Arial"/>
        <family val="2"/>
      </rPr>
      <t>Total implementation cost for the first two years - $3,500,000.00.</t>
    </r>
    <r>
      <rPr>
        <sz val="11"/>
        <color rgb="FFFF0000"/>
        <rFont val="Arial"/>
        <family val="2"/>
      </rPr>
      <t xml:space="preserve"> </t>
    </r>
    <r>
      <rPr>
        <sz val="11"/>
        <color theme="1"/>
        <rFont val="Arial"/>
        <family val="2"/>
      </rPr>
      <t xml:space="preserve">Implementation Services" tab:
</t>
    </r>
    <r>
      <rPr>
        <b/>
        <sz val="11"/>
        <color rgb="FFFF0000"/>
        <rFont val="Arial"/>
        <family val="2"/>
      </rPr>
      <t>The total costs for the MSS cannot exceed $3,500,000 for the first two years.</t>
    </r>
  </si>
  <si>
    <r>
      <rPr>
        <sz val="11"/>
        <rFont val="Arial"/>
        <family val="2"/>
      </rPr>
      <t xml:space="preserve">MIN-5 is adjusted to the following - The solution </t>
    </r>
    <r>
      <rPr>
        <strike/>
        <sz val="11"/>
        <rFont val="Arial"/>
        <family val="2"/>
      </rPr>
      <t>shall</t>
    </r>
    <r>
      <rPr>
        <sz val="11"/>
        <rFont val="Arial"/>
        <family val="2"/>
      </rPr>
      <t xml:space="preserve"> </t>
    </r>
    <r>
      <rPr>
        <sz val="11"/>
        <color rgb="FFFF0000"/>
        <rFont val="Arial"/>
        <family val="2"/>
      </rPr>
      <t>should</t>
    </r>
    <r>
      <rPr>
        <sz val="11"/>
        <rFont val="Arial"/>
        <family val="2"/>
      </rPr>
      <t xml:space="preserve"> provide</t>
    </r>
    <r>
      <rPr>
        <strike/>
        <sz val="11"/>
        <rFont val="Arial"/>
        <family val="2"/>
      </rPr>
      <t xml:space="preserve"> three tenants </t>
    </r>
    <r>
      <rPr>
        <sz val="11"/>
        <rFont val="Arial"/>
        <family val="2"/>
      </rPr>
      <t xml:space="preserve"> </t>
    </r>
    <r>
      <rPr>
        <sz val="11"/>
        <color rgb="FFFF0000"/>
        <rFont val="Arial"/>
        <family val="2"/>
      </rPr>
      <t>a single tenant containing</t>
    </r>
    <r>
      <rPr>
        <sz val="11"/>
        <rFont val="Arial"/>
        <family val="2"/>
      </rPr>
      <t xml:space="preserve"> </t>
    </r>
    <r>
      <rPr>
        <sz val="11"/>
        <color rgb="FFFF0000"/>
        <rFont val="Arial"/>
        <family val="2"/>
      </rPr>
      <t>two environments</t>
    </r>
    <r>
      <rPr>
        <sz val="11"/>
        <rFont val="Arial"/>
        <family val="2"/>
      </rPr>
      <t xml:space="preserve"> (production </t>
    </r>
    <r>
      <rPr>
        <sz val="11"/>
        <color rgb="FFFF0000"/>
        <rFont val="Arial"/>
        <family val="2"/>
      </rPr>
      <t>and</t>
    </r>
    <r>
      <rPr>
        <sz val="11"/>
        <rFont val="Arial"/>
        <family val="2"/>
      </rPr>
      <t xml:space="preserve">  test/training</t>
    </r>
    <r>
      <rPr>
        <strike/>
        <sz val="11"/>
        <rFont val="Arial"/>
        <family val="2"/>
      </rPr>
      <t>, and training development</t>
    </r>
    <r>
      <rPr>
        <sz val="11"/>
        <rFont val="Arial"/>
        <family val="2"/>
      </rPr>
      <t xml:space="preserve"> environment). The test environment would also be used for training. The user’s access level should allow him/her to select the system desired.  See ATTACHMENT C</t>
    </r>
  </si>
  <si>
    <t>Pricing is subject to annual adjustment to account for labor inflation based upon a mutually agreed labor index (for example, US Government Dept. of Labor index).</t>
  </si>
  <si>
    <t>Unisys Corporation</t>
  </si>
  <si>
    <t>Bidder should supply the information requested in this Cost Proposal Form.  Bidder should complete all sections of this Cost Proposal Form for proposed solution.  All costs to deliver the scope of this RFP shall be represented in the sections listed below.</t>
  </si>
  <si>
    <t>eAgent 2.0 User Interface Software - NSP license</t>
  </si>
  <si>
    <t>eAgent 2.0</t>
  </si>
  <si>
    <t>LEMS/JX Message Switch Software - NSP license</t>
  </si>
  <si>
    <t>LEMS/JX</t>
  </si>
  <si>
    <t>included at no additional cost</t>
  </si>
  <si>
    <t>Microsoft Azure Infrastructure</t>
  </si>
  <si>
    <t>Cloud Operations Services</t>
  </si>
  <si>
    <t>Hosting Transiition Services</t>
  </si>
  <si>
    <t>Requirement MAP 13 for development environment removed by Addendum One</t>
  </si>
  <si>
    <t>Included in production environment cost</t>
  </si>
  <si>
    <t>Additional Pricing Details</t>
  </si>
  <si>
    <t>Total One-Time Cost – All Licenses</t>
  </si>
  <si>
    <t>MSS Application(s) – Production Environment</t>
  </si>
  <si>
    <t>MSS Application(s) – Test Environment</t>
  </si>
  <si>
    <t>MSS Application(s) – Secondary/COOP Environment</t>
  </si>
  <si>
    <t>Total One-Time Cost</t>
  </si>
  <si>
    <t>Unisys pricing will remain valid for a period of ninety (90) days from the date of this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</si>
</sst>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18" x14ac:knownFonts="1">
    <font>
      <sz val="12"/>
      <color theme="1"/>
      <name val="Calibri"/>
      <family val="2"/>
      <scheme val="minor"/>
    </font>
    <font>
      <sz val="8"/>
      <name val="Calibri"/>
      <family val="2"/>
      <scheme val="minor"/>
    </font>
    <font>
      <sz val="11"/>
      <color rgb="FF000000"/>
      <name val="Arial"/>
      <family val="2"/>
    </font>
    <font>
      <sz val="11"/>
      <color theme="1"/>
      <name val="Arial"/>
      <family val="2"/>
    </font>
    <font>
      <sz val="11"/>
      <color rgb="FFFF0000"/>
      <name val="Arial"/>
      <family val="2"/>
    </font>
    <font>
      <b/>
      <sz val="11"/>
      <color theme="1"/>
      <name val="Arial"/>
      <family val="2"/>
    </font>
    <font>
      <b/>
      <sz val="11"/>
      <color rgb="FF000000"/>
      <name val="Arial"/>
      <family val="2"/>
    </font>
    <font>
      <sz val="11"/>
      <name val="Arial"/>
      <family val="2"/>
    </font>
    <font>
      <strike/>
      <sz val="11"/>
      <name val="Arial"/>
      <family val="2"/>
    </font>
    <font>
      <strike/>
      <sz val="11"/>
      <color rgb="FFFF0000"/>
      <name val="Arial"/>
      <family val="2"/>
    </font>
    <font>
      <b/>
      <sz val="11"/>
      <name val="Arial"/>
      <family val="2"/>
    </font>
    <font>
      <strike/>
      <sz val="11"/>
      <color theme="1"/>
      <name val="Arial"/>
      <family val="2"/>
    </font>
    <font>
      <b/>
      <sz val="11"/>
      <color rgb="FFFF0000"/>
      <name val="Arial"/>
      <family val="2"/>
    </font>
    <font>
      <sz val="12"/>
      <color theme="1"/>
      <name val="Calibri"/>
      <family val="2"/>
      <scheme val="minor"/>
    </font>
    <font>
      <sz val="10"/>
      <name val="Arial"/>
      <family val="2"/>
    </font>
    <font>
      <b/>
      <sz val="11"/>
      <color rgb="FF0000FF"/>
      <name val="Arial"/>
      <family val="2"/>
    </font>
    <font>
      <sz val="11"/>
      <color rgb="FF0000FF"/>
      <name val="Arial"/>
      <family val="2"/>
    </font>
    <font>
      <sz val="10"/>
      <color theme="1"/>
      <name val="Arial"/>
      <family val="2"/>
    </font>
  </fonts>
  <fills count="6">
    <fill>
      <patternFill patternType="none"/>
    </fill>
    <fill>
      <patternFill patternType="gray125"/>
    </fill>
    <fill>
      <patternFill patternType="solid">
        <fgColor rgb="FFCCCCC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499984740745262"/>
        <bgColor indexed="64"/>
      </patternFill>
    </fill>
  </fills>
  <borders count="43">
    <border>
      <left/>
      <right/>
      <top/>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4">
    <xf numFmtId="0" fontId="0" fillId="0" borderId="0"/>
    <xf numFmtId="44" fontId="13" fillId="0" borderId="0" applyFont="0" applyFill="0" applyBorder="0" applyAlignment="0" applyProtection="0"/>
    <xf numFmtId="0" fontId="14" fillId="0" borderId="0"/>
    <xf numFmtId="0" fontId="13" fillId="0" borderId="0"/>
  </cellStyleXfs>
  <cellXfs count="131">
    <xf numFmtId="0" fontId="0" fillId="0" borderId="0" xfId="0"/>
    <xf numFmtId="0" fontId="3" fillId="0" borderId="0" xfId="0" applyFont="1"/>
    <xf numFmtId="0" fontId="3" fillId="0" borderId="17" xfId="0" applyFont="1" applyBorder="1" applyAlignment="1">
      <alignment vertical="center" wrapText="1"/>
    </xf>
    <xf numFmtId="0" fontId="3" fillId="0" borderId="0" xfId="0" applyFont="1" applyAlignment="1">
      <alignment vertical="center" wrapText="1"/>
    </xf>
    <xf numFmtId="0" fontId="3" fillId="0" borderId="25" xfId="0" applyFont="1" applyBorder="1" applyAlignment="1">
      <alignment vertical="center" wrapText="1"/>
    </xf>
    <xf numFmtId="0" fontId="5" fillId="0" borderId="13" xfId="0" applyFont="1" applyBorder="1" applyAlignment="1">
      <alignment horizontal="right"/>
    </xf>
    <xf numFmtId="0" fontId="3" fillId="0" borderId="0" xfId="0" applyFont="1" applyAlignment="1">
      <alignment vertical="top"/>
    </xf>
    <xf numFmtId="0" fontId="3" fillId="0" borderId="0" xfId="0" applyFont="1" applyAlignment="1">
      <alignment horizontal="left" vertical="top" wrapText="1"/>
    </xf>
    <xf numFmtId="0" fontId="2"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13" xfId="0" applyFont="1" applyBorder="1" applyAlignment="1">
      <alignment horizontal="justify" vertical="center" wrapText="1"/>
    </xf>
    <xf numFmtId="0" fontId="2" fillId="0" borderId="13"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justify" vertical="center"/>
    </xf>
    <xf numFmtId="0" fontId="5" fillId="0" borderId="0" xfId="0" applyFont="1"/>
    <xf numFmtId="0" fontId="5" fillId="0" borderId="28" xfId="0" applyFont="1" applyBorder="1" applyAlignment="1">
      <alignment horizontal="center"/>
    </xf>
    <xf numFmtId="0" fontId="5" fillId="0" borderId="29" xfId="0" applyFont="1" applyBorder="1" applyAlignment="1">
      <alignment horizontal="center"/>
    </xf>
    <xf numFmtId="0" fontId="5" fillId="0" borderId="37" xfId="0" applyFont="1" applyBorder="1" applyAlignment="1">
      <alignment horizontal="center"/>
    </xf>
    <xf numFmtId="0" fontId="3" fillId="0" borderId="14" xfId="0" applyFont="1" applyBorder="1" applyAlignment="1">
      <alignment horizontal="left" vertical="center" wrapText="1"/>
    </xf>
    <xf numFmtId="0" fontId="5" fillId="0" borderId="0" xfId="0" applyFont="1" applyAlignment="1">
      <alignment horizontal="right"/>
    </xf>
    <xf numFmtId="0" fontId="3" fillId="0" borderId="11" xfId="0" applyFont="1" applyBorder="1" applyAlignment="1">
      <alignment horizontal="left" vertical="center" wrapText="1"/>
    </xf>
    <xf numFmtId="0" fontId="3" fillId="0" borderId="35" xfId="0" applyFont="1" applyBorder="1"/>
    <xf numFmtId="0" fontId="3" fillId="0" borderId="36" xfId="0" applyFont="1" applyBorder="1"/>
    <xf numFmtId="0" fontId="5" fillId="0" borderId="26" xfId="0" applyFont="1" applyBorder="1" applyAlignment="1">
      <alignment horizontal="center"/>
    </xf>
    <xf numFmtId="0" fontId="5" fillId="0" borderId="27" xfId="0" applyFont="1" applyBorder="1" applyAlignment="1">
      <alignment horizontal="center"/>
    </xf>
    <xf numFmtId="0" fontId="5" fillId="0" borderId="33" xfId="0" applyFont="1" applyBorder="1" applyAlignment="1">
      <alignment horizontal="center"/>
    </xf>
    <xf numFmtId="0" fontId="3" fillId="0" borderId="0" xfId="0" applyFont="1" applyAlignment="1">
      <alignment vertical="center"/>
    </xf>
    <xf numFmtId="0" fontId="4" fillId="0" borderId="25" xfId="0" applyFont="1" applyBorder="1" applyAlignment="1">
      <alignment vertical="center" wrapText="1"/>
    </xf>
    <xf numFmtId="0" fontId="7" fillId="0" borderId="25" xfId="0" applyFont="1" applyBorder="1" applyAlignment="1">
      <alignment vertical="center" wrapText="1"/>
    </xf>
    <xf numFmtId="0" fontId="7" fillId="0" borderId="40" xfId="0" applyFont="1" applyBorder="1" applyAlignment="1">
      <alignment vertical="center" wrapText="1"/>
    </xf>
    <xf numFmtId="0" fontId="7" fillId="0" borderId="41" xfId="0" applyFont="1" applyBorder="1" applyAlignment="1">
      <alignment vertical="center" wrapText="1"/>
    </xf>
    <xf numFmtId="0" fontId="7" fillId="0" borderId="42" xfId="0" applyFont="1" applyBorder="1" applyAlignment="1">
      <alignment vertical="center" wrapText="1"/>
    </xf>
    <xf numFmtId="0" fontId="11" fillId="0" borderId="0" xfId="0" applyFont="1"/>
    <xf numFmtId="0" fontId="3" fillId="5" borderId="25" xfId="0" applyFont="1" applyFill="1" applyBorder="1" applyAlignment="1">
      <alignment vertical="center" wrapText="1"/>
    </xf>
    <xf numFmtId="0" fontId="3" fillId="0" borderId="0" xfId="2" applyFont="1" applyAlignment="1">
      <alignment vertical="top" wrapText="1"/>
    </xf>
    <xf numFmtId="0" fontId="5" fillId="0" borderId="0" xfId="0" applyFont="1" applyAlignment="1">
      <alignment horizontal="center"/>
    </xf>
    <xf numFmtId="0" fontId="3" fillId="0" borderId="0" xfId="0" applyFont="1" applyAlignment="1">
      <alignment horizontal="center" vertical="center"/>
    </xf>
    <xf numFmtId="0" fontId="15" fillId="0" borderId="0" xfId="0" applyFont="1" applyAlignment="1">
      <alignment horizontal="center" vertical="center"/>
    </xf>
    <xf numFmtId="164" fontId="2" fillId="0" borderId="4" xfId="0" applyNumberFormat="1" applyFont="1" applyBorder="1" applyAlignment="1">
      <alignment horizontal="right" vertical="center" wrapText="1"/>
    </xf>
    <xf numFmtId="0" fontId="16" fillId="0" borderId="0" xfId="0" applyFont="1" applyAlignment="1">
      <alignment horizontal="left" vertical="center"/>
    </xf>
    <xf numFmtId="0" fontId="7" fillId="0" borderId="0" xfId="0" applyFont="1" applyAlignment="1">
      <alignment vertical="top"/>
    </xf>
    <xf numFmtId="0" fontId="7" fillId="0" borderId="0" xfId="0" applyFont="1"/>
    <xf numFmtId="0" fontId="2" fillId="0" borderId="3" xfId="0" applyFont="1" applyBorder="1" applyAlignment="1">
      <alignment horizontal="justify" vertical="center"/>
    </xf>
    <xf numFmtId="0" fontId="7" fillId="0" borderId="4" xfId="0" applyFont="1" applyBorder="1" applyAlignment="1">
      <alignment horizontal="center" vertical="center"/>
    </xf>
    <xf numFmtId="0" fontId="7" fillId="0" borderId="4" xfId="0" applyFont="1" applyBorder="1" applyAlignment="1">
      <alignment horizontal="justify" vertical="center"/>
    </xf>
    <xf numFmtId="164" fontId="7" fillId="0" borderId="4" xfId="0" applyNumberFormat="1" applyFont="1" applyBorder="1" applyAlignment="1">
      <alignment horizontal="right" vertical="center"/>
    </xf>
    <xf numFmtId="0" fontId="2" fillId="0" borderId="3" xfId="0" applyFont="1" applyBorder="1" applyAlignment="1">
      <alignment horizontal="right" vertical="center"/>
    </xf>
    <xf numFmtId="0" fontId="7" fillId="0" borderId="4" xfId="0" applyFont="1" applyBorder="1" applyAlignment="1">
      <alignment horizontal="left" vertical="center"/>
    </xf>
    <xf numFmtId="164" fontId="10" fillId="0" borderId="5" xfId="0" applyNumberFormat="1" applyFont="1" applyBorder="1" applyAlignment="1">
      <alignment horizontal="right" vertical="center"/>
    </xf>
    <xf numFmtId="0" fontId="2" fillId="0" borderId="13" xfId="0" applyFont="1" applyBorder="1" applyAlignment="1">
      <alignment horizontal="left" vertical="center" wrapText="1"/>
    </xf>
    <xf numFmtId="164" fontId="2" fillId="0" borderId="4" xfId="1" applyNumberFormat="1" applyFont="1" applyBorder="1" applyAlignment="1">
      <alignment horizontal="right" vertical="center" wrapText="1"/>
    </xf>
    <xf numFmtId="0" fontId="2" fillId="0" borderId="13" xfId="0" applyFont="1" applyBorder="1" applyAlignment="1">
      <alignment horizontal="justify" vertical="center"/>
    </xf>
    <xf numFmtId="0" fontId="2" fillId="0" borderId="4" xfId="0" applyFont="1" applyBorder="1" applyAlignment="1">
      <alignment horizontal="center" vertical="center"/>
    </xf>
    <xf numFmtId="164" fontId="2" fillId="0" borderId="4" xfId="1" applyNumberFormat="1" applyFont="1" applyBorder="1" applyAlignment="1">
      <alignment horizontal="right" vertical="center"/>
    </xf>
    <xf numFmtId="164" fontId="6" fillId="0" borderId="11" xfId="0" applyNumberFormat="1" applyFont="1" applyBorder="1" applyAlignment="1">
      <alignment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 fillId="0" borderId="13" xfId="0" applyFont="1" applyBorder="1" applyAlignment="1">
      <alignment horizontal="center" vertical="center"/>
    </xf>
    <xf numFmtId="164" fontId="2" fillId="0" borderId="4" xfId="0" applyNumberFormat="1" applyFont="1" applyBorder="1" applyAlignment="1">
      <alignment horizontal="righ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0" xfId="0" applyFont="1" applyAlignment="1">
      <alignment wrapText="1"/>
    </xf>
    <xf numFmtId="0" fontId="3" fillId="0" borderId="18" xfId="0" applyFont="1" applyBorder="1" applyAlignment="1">
      <alignment horizontal="left" vertical="center"/>
    </xf>
    <xf numFmtId="0" fontId="3" fillId="0" borderId="19" xfId="0" applyFont="1" applyBorder="1"/>
    <xf numFmtId="0" fontId="3" fillId="0" borderId="20" xfId="0" applyFont="1" applyBorder="1"/>
    <xf numFmtId="0" fontId="3" fillId="0" borderId="21" xfId="0" applyFont="1" applyBorder="1"/>
    <xf numFmtId="0" fontId="3" fillId="0" borderId="31" xfId="0" applyFont="1" applyBorder="1" applyAlignment="1">
      <alignment horizontal="left" vertical="center"/>
    </xf>
    <xf numFmtId="0" fontId="3" fillId="0" borderId="34" xfId="0" applyFont="1" applyBorder="1"/>
    <xf numFmtId="164" fontId="2" fillId="0" borderId="4" xfId="3" applyNumberFormat="1" applyFont="1" applyBorder="1" applyAlignment="1">
      <alignment horizontal="right" vertical="center"/>
    </xf>
    <xf numFmtId="164" fontId="3" fillId="0" borderId="4" xfId="1" applyNumberFormat="1" applyFont="1" applyBorder="1" applyAlignment="1">
      <alignment horizontal="right" vertical="center" wrapText="1"/>
    </xf>
    <xf numFmtId="37" fontId="3" fillId="0" borderId="23" xfId="0" applyNumberFormat="1" applyFont="1" applyBorder="1" applyAlignment="1">
      <alignment vertical="top"/>
    </xf>
    <xf numFmtId="165" fontId="3" fillId="0" borderId="17" xfId="0" applyNumberFormat="1" applyFont="1" applyBorder="1" applyAlignment="1">
      <alignment vertical="center" wrapText="1"/>
    </xf>
    <xf numFmtId="165" fontId="3" fillId="0" borderId="25" xfId="0" applyNumberFormat="1" applyFont="1" applyBorder="1" applyAlignment="1">
      <alignment vertical="center" wrapText="1"/>
    </xf>
    <xf numFmtId="0" fontId="17" fillId="0" borderId="0" xfId="2" applyFont="1" applyAlignment="1">
      <alignment vertical="top"/>
    </xf>
    <xf numFmtId="0" fontId="17" fillId="0" borderId="0" xfId="2" applyFont="1" applyAlignment="1">
      <alignmen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0" borderId="3" xfId="0" applyFont="1" applyBorder="1" applyAlignment="1">
      <alignment horizontal="justify" vertical="center"/>
    </xf>
    <xf numFmtId="0" fontId="3" fillId="0" borderId="4" xfId="0" applyFont="1" applyBorder="1" applyAlignment="1">
      <alignment horizontal="center" vertical="center"/>
    </xf>
    <xf numFmtId="0" fontId="3" fillId="0" borderId="4" xfId="0" applyFont="1" applyBorder="1" applyAlignment="1">
      <alignment horizontal="justify" vertical="center"/>
    </xf>
    <xf numFmtId="164" fontId="3" fillId="0" borderId="4" xfId="0" applyNumberFormat="1" applyFont="1" applyBorder="1" applyAlignment="1">
      <alignment horizontal="right" vertical="center"/>
    </xf>
    <xf numFmtId="164" fontId="3" fillId="0" borderId="4" xfId="0" applyNumberFormat="1" applyFont="1" applyBorder="1" applyAlignment="1">
      <alignment horizontal="right" vertical="center" wrapText="1"/>
    </xf>
    <xf numFmtId="0" fontId="3" fillId="0" borderId="3" xfId="0" applyFont="1" applyBorder="1" applyAlignment="1">
      <alignment horizontal="right" vertical="center"/>
    </xf>
    <xf numFmtId="0" fontId="3" fillId="0" borderId="4" xfId="0" applyFont="1" applyBorder="1" applyAlignment="1">
      <alignment horizontal="left" vertical="center"/>
    </xf>
    <xf numFmtId="0" fontId="5" fillId="0" borderId="12" xfId="0" applyFont="1" applyBorder="1" applyAlignment="1">
      <alignment horizontal="center" vertical="center" wrapText="1"/>
    </xf>
    <xf numFmtId="165" fontId="3" fillId="0" borderId="0" xfId="0" applyNumberFormat="1" applyFont="1" applyAlignment="1">
      <alignment vertical="center" wrapText="1"/>
    </xf>
    <xf numFmtId="165" fontId="5" fillId="0" borderId="11" xfId="0" applyNumberFormat="1" applyFont="1" applyBorder="1"/>
    <xf numFmtId="0" fontId="2" fillId="4" borderId="4" xfId="0" applyFont="1" applyFill="1" applyBorder="1" applyAlignment="1">
      <alignment horizontal="left" vertical="center" wrapText="1"/>
    </xf>
    <xf numFmtId="0" fontId="3" fillId="0" borderId="0" xfId="0" applyFont="1" applyAlignment="1">
      <alignment vertical="top" wrapText="1"/>
    </xf>
    <xf numFmtId="0" fontId="6" fillId="0" borderId="12" xfId="0" applyFont="1" applyBorder="1" applyAlignment="1">
      <alignment horizontal="left" vertical="center" wrapText="1"/>
    </xf>
    <xf numFmtId="0" fontId="2" fillId="0" borderId="12" xfId="0" applyFont="1" applyBorder="1" applyAlignment="1">
      <alignment horizontal="left" vertical="center" wrapText="1"/>
    </xf>
    <xf numFmtId="164" fontId="3" fillId="0" borderId="0" xfId="0" applyNumberFormat="1" applyFont="1"/>
    <xf numFmtId="0" fontId="3" fillId="0" borderId="0" xfId="0" applyFont="1" applyAlignment="1">
      <alignment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justify"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6" fillId="0" borderId="8" xfId="0" applyFont="1" applyBorder="1" applyAlignment="1">
      <alignment horizontal="right" vertical="center"/>
    </xf>
    <xf numFmtId="0" fontId="6" fillId="0" borderId="9" xfId="0" applyFont="1" applyBorder="1" applyAlignment="1">
      <alignment horizontal="right" vertical="center"/>
    </xf>
    <xf numFmtId="0" fontId="6" fillId="0" borderId="10" xfId="0" applyFont="1" applyBorder="1" applyAlignment="1">
      <alignment horizontal="right" vertical="center"/>
    </xf>
    <xf numFmtId="0" fontId="3" fillId="0" borderId="0" xfId="0" applyFont="1" applyAlignment="1">
      <alignment vertical="top"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0" borderId="0" xfId="0" applyFont="1" applyAlignment="1">
      <alignment horizontal="left" vertical="top" wrapText="1"/>
    </xf>
    <xf numFmtId="0" fontId="6" fillId="2" borderId="1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14" xfId="0" applyFont="1" applyBorder="1" applyAlignment="1">
      <alignment horizontal="right" vertical="center" wrapText="1"/>
    </xf>
    <xf numFmtId="0" fontId="6" fillId="0" borderId="7" xfId="0" applyFont="1" applyBorder="1" applyAlignment="1">
      <alignment horizontal="right" vertical="center" wrapText="1"/>
    </xf>
    <xf numFmtId="0" fontId="6" fillId="0" borderId="14" xfId="0" applyFont="1" applyBorder="1" applyAlignment="1">
      <alignment horizontal="right" vertical="center"/>
    </xf>
    <xf numFmtId="0" fontId="6" fillId="0" borderId="7" xfId="0" applyFont="1" applyBorder="1" applyAlignment="1">
      <alignment horizontal="right" vertical="center"/>
    </xf>
    <xf numFmtId="0" fontId="6" fillId="0" borderId="12" xfId="0" applyFont="1" applyBorder="1" applyAlignment="1">
      <alignment horizontal="right" vertical="center"/>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3" fillId="0" borderId="0" xfId="0" applyFont="1" applyAlignment="1">
      <alignment vertical="top"/>
    </xf>
    <xf numFmtId="0" fontId="5" fillId="0" borderId="22"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3" fillId="0" borderId="0" xfId="0" applyFont="1" applyAlignment="1">
      <alignment horizontal="left" wrapText="1"/>
    </xf>
    <xf numFmtId="0" fontId="3" fillId="4" borderId="14"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5" fillId="0" borderId="0" xfId="0" applyFont="1" applyAlignment="1">
      <alignment horizontal="left" wrapText="1"/>
    </xf>
    <xf numFmtId="0" fontId="3" fillId="5" borderId="39"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5" borderId="33" xfId="0" applyFont="1" applyFill="1" applyBorder="1" applyAlignment="1">
      <alignment horizontal="center" vertical="center" wrapText="1"/>
    </xf>
  </cellXfs>
  <cellStyles count="4">
    <cellStyle name="Currency" xfId="1" builtinId="4"/>
    <cellStyle name="Normal" xfId="0" builtinId="0"/>
    <cellStyle name="Normal 2" xfId="2" xr:uid="{20A19922-507D-4DFF-B88C-4BCA0B8D03BB}"/>
    <cellStyle name="Normal 8" xfId="3" xr:uid="{9F4B7D48-155F-4A19-81A6-1C6EAEB568A0}"/>
  </cellStyles>
  <dxfs count="0"/>
  <tableStyles count="0" defaultTableStyle="TableStyleMedium2" defaultPivotStyle="PivotStyleLight16"/>
  <colors>
    <mruColors>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830D6-CBAA-274F-A2DF-179DD08A8FCD}">
  <sheetPr>
    <pageSetUpPr fitToPage="1"/>
  </sheetPr>
  <dimension ref="A1:G15"/>
  <sheetViews>
    <sheetView tabSelected="1" zoomScaleNormal="100" zoomScaleSheetLayoutView="100" zoomScalePageLayoutView="80" workbookViewId="0">
      <selection activeCell="A3" sqref="A3"/>
    </sheetView>
  </sheetViews>
  <sheetFormatPr defaultColWidth="11.09765625" defaultRowHeight="13.8" x14ac:dyDescent="0.25"/>
  <cols>
    <col min="1" max="1" width="35" style="1" customWidth="1"/>
    <col min="2" max="2" width="52.09765625" style="1" customWidth="1"/>
    <col min="3" max="5" width="11.09765625" style="1"/>
    <col min="6" max="6" width="27.59765625" style="1" customWidth="1"/>
    <col min="7" max="16384" width="11.09765625" style="1"/>
  </cols>
  <sheetData>
    <row r="1" spans="1:7" s="6" customFormat="1" ht="37.35" customHeight="1" x14ac:dyDescent="0.3">
      <c r="A1" s="94" t="s">
        <v>150</v>
      </c>
      <c r="B1" s="94"/>
      <c r="C1" s="94"/>
      <c r="D1" s="94"/>
      <c r="E1" s="94"/>
      <c r="F1" s="94"/>
      <c r="G1" s="94"/>
    </row>
    <row r="2" spans="1:7" s="6" customFormat="1" ht="18.600000000000001" customHeight="1" x14ac:dyDescent="0.3">
      <c r="A2" s="94" t="s">
        <v>118</v>
      </c>
      <c r="B2" s="94"/>
      <c r="C2" s="94"/>
      <c r="D2" s="94"/>
      <c r="E2" s="94"/>
      <c r="F2" s="94"/>
      <c r="G2" s="94"/>
    </row>
    <row r="5" spans="1:7" x14ac:dyDescent="0.25">
      <c r="A5" s="15" t="s">
        <v>0</v>
      </c>
      <c r="B5" s="15" t="s">
        <v>1</v>
      </c>
    </row>
    <row r="7" spans="1:7" ht="65.099999999999994" customHeight="1" x14ac:dyDescent="0.25">
      <c r="A7" s="27" t="s">
        <v>111</v>
      </c>
      <c r="B7" s="95" t="s">
        <v>114</v>
      </c>
      <c r="C7" s="95"/>
      <c r="D7" s="95"/>
      <c r="E7" s="95"/>
      <c r="F7" s="95"/>
      <c r="G7" s="95"/>
    </row>
    <row r="8" spans="1:7" x14ac:dyDescent="0.25">
      <c r="A8" s="27"/>
      <c r="B8" s="27"/>
    </row>
    <row r="9" spans="1:7" ht="84.6" customHeight="1" x14ac:dyDescent="0.25">
      <c r="A9" s="27" t="s">
        <v>2</v>
      </c>
      <c r="B9" s="95" t="s">
        <v>115</v>
      </c>
      <c r="C9" s="95"/>
      <c r="D9" s="95"/>
      <c r="E9" s="95"/>
      <c r="F9" s="95"/>
      <c r="G9" s="95"/>
    </row>
    <row r="10" spans="1:7" x14ac:dyDescent="0.25">
      <c r="A10" s="27"/>
      <c r="B10" s="14"/>
    </row>
    <row r="11" spans="1:7" ht="86.55" customHeight="1" x14ac:dyDescent="0.25">
      <c r="A11" s="27" t="s">
        <v>3</v>
      </c>
      <c r="B11" s="96" t="s">
        <v>119</v>
      </c>
      <c r="C11" s="96"/>
      <c r="D11" s="96"/>
      <c r="E11" s="96"/>
      <c r="F11" s="96"/>
      <c r="G11" s="96"/>
    </row>
    <row r="12" spans="1:7" x14ac:dyDescent="0.25">
      <c r="A12" s="27"/>
      <c r="B12" s="27"/>
    </row>
    <row r="13" spans="1:7" ht="48" customHeight="1" x14ac:dyDescent="0.25">
      <c r="A13" s="27" t="s">
        <v>4</v>
      </c>
      <c r="B13" s="95" t="s">
        <v>139</v>
      </c>
      <c r="C13" s="95"/>
      <c r="D13" s="95"/>
      <c r="E13" s="95"/>
      <c r="F13" s="95"/>
      <c r="G13" s="95"/>
    </row>
    <row r="14" spans="1:7" x14ac:dyDescent="0.25">
      <c r="A14" s="27"/>
      <c r="B14" s="27"/>
    </row>
    <row r="15" spans="1:7" x14ac:dyDescent="0.25">
      <c r="A15" s="27" t="s">
        <v>5</v>
      </c>
      <c r="B15" s="93" t="s">
        <v>6</v>
      </c>
      <c r="C15" s="93"/>
      <c r="D15" s="93"/>
      <c r="E15" s="93"/>
      <c r="F15" s="93"/>
      <c r="G15" s="93"/>
    </row>
  </sheetData>
  <mergeCells count="7">
    <mergeCell ref="B15:G15"/>
    <mergeCell ref="A2:G2"/>
    <mergeCell ref="A1:G1"/>
    <mergeCell ref="B7:G7"/>
    <mergeCell ref="B9:G9"/>
    <mergeCell ref="B11:G11"/>
    <mergeCell ref="B13:G13"/>
  </mergeCells>
  <printOptions horizontalCentered="1"/>
  <pageMargins left="0.45" right="0.45" top="1" bottom="0.75" header="0.3" footer="0.3"/>
  <pageSetup scale="74" orientation="landscape" horizontalDpi="1200" verticalDpi="1200" r:id="rId1"/>
  <headerFooter>
    <oddHeader>&amp;L&amp;"Arial,Regular"&amp;11&amp;K000000Bidder Name: &amp;U&amp;K000000Unisys Corporation&amp;C&amp;"Arial,Regular"&amp;10&amp;K000000Cost Proposal Forms
&amp;"Arial,Bold"&amp;U&amp;A&amp;R&amp;"Arial,Regular"&amp;10&amp;K000000 RFP 6724 Z1</oddHeader>
    <oddFooter>&amp;C&amp;"Calibri,Regular"&amp;K000000PAGE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CE5B9-2CF1-2D4D-80A8-FCE1D7FBA004}">
  <sheetPr>
    <pageSetUpPr fitToPage="1"/>
  </sheetPr>
  <dimension ref="A1:G23"/>
  <sheetViews>
    <sheetView zoomScaleNormal="100" zoomScaleSheetLayoutView="80" zoomScalePageLayoutView="84" workbookViewId="0">
      <selection activeCell="A5" sqref="A5"/>
    </sheetView>
  </sheetViews>
  <sheetFormatPr defaultColWidth="11.09765625" defaultRowHeight="13.8" x14ac:dyDescent="0.25"/>
  <cols>
    <col min="1" max="1" width="51.19921875" style="1" customWidth="1"/>
    <col min="2" max="2" width="16" style="42" customWidth="1"/>
    <col min="3" max="3" width="17.296875" style="42" customWidth="1"/>
    <col min="4" max="4" width="28" style="42" customWidth="1"/>
    <col min="5" max="5" width="18.09765625" style="42" customWidth="1"/>
    <col min="6" max="6" width="11.09765625" style="37"/>
    <col min="7" max="16384" width="11.09765625" style="1"/>
  </cols>
  <sheetData>
    <row r="1" spans="1:7" s="6" customFormat="1" x14ac:dyDescent="0.3">
      <c r="A1" s="102" t="s">
        <v>160</v>
      </c>
      <c r="B1" s="102"/>
      <c r="C1" s="102"/>
      <c r="D1" s="102"/>
      <c r="E1" s="102"/>
      <c r="F1" s="37"/>
    </row>
    <row r="2" spans="1:7" s="6" customFormat="1" x14ac:dyDescent="0.3">
      <c r="A2" s="6" t="s">
        <v>134</v>
      </c>
      <c r="B2" s="41"/>
      <c r="C2" s="41"/>
      <c r="D2" s="41"/>
      <c r="E2" s="41"/>
      <c r="F2" s="37"/>
    </row>
    <row r="3" spans="1:7" s="6" customFormat="1" x14ac:dyDescent="0.3">
      <c r="A3" s="6" t="s">
        <v>120</v>
      </c>
      <c r="B3" s="41"/>
      <c r="C3" s="41"/>
      <c r="D3" s="41"/>
      <c r="E3" s="41"/>
      <c r="F3" s="37"/>
    </row>
    <row r="4" spans="1:7" s="6" customFormat="1" x14ac:dyDescent="0.3">
      <c r="A4" s="6" t="s">
        <v>137</v>
      </c>
      <c r="B4" s="41"/>
      <c r="C4" s="41"/>
      <c r="D4" s="41"/>
      <c r="E4" s="41"/>
      <c r="F4" s="37"/>
    </row>
    <row r="5" spans="1:7" ht="14.4" thickBot="1" x14ac:dyDescent="0.3">
      <c r="A5" s="36" t="s">
        <v>159</v>
      </c>
    </row>
    <row r="6" spans="1:7" ht="28.8" thickTop="1" thickBot="1" x14ac:dyDescent="0.3">
      <c r="A6" s="76" t="s">
        <v>103</v>
      </c>
      <c r="B6" s="77" t="s">
        <v>136</v>
      </c>
      <c r="C6" s="77" t="s">
        <v>7</v>
      </c>
      <c r="D6" s="77" t="s">
        <v>8</v>
      </c>
      <c r="E6" s="77" t="s">
        <v>172</v>
      </c>
    </row>
    <row r="7" spans="1:7" ht="14.4" thickBot="1" x14ac:dyDescent="0.3">
      <c r="A7" s="103" t="s">
        <v>173</v>
      </c>
      <c r="B7" s="104"/>
      <c r="C7" s="104"/>
      <c r="D7" s="104"/>
      <c r="E7" s="104"/>
      <c r="F7" s="38"/>
    </row>
    <row r="8" spans="1:7" ht="14.4" thickBot="1" x14ac:dyDescent="0.3">
      <c r="A8" s="78" t="s">
        <v>161</v>
      </c>
      <c r="B8" s="79">
        <v>1</v>
      </c>
      <c r="C8" s="80" t="s">
        <v>162</v>
      </c>
      <c r="D8" s="81">
        <v>415256</v>
      </c>
      <c r="E8" s="82">
        <f>B8*D8</f>
        <v>415256</v>
      </c>
      <c r="F8" s="40"/>
      <c r="G8" s="40"/>
    </row>
    <row r="9" spans="1:7" ht="14.4" thickBot="1" x14ac:dyDescent="0.3">
      <c r="A9" s="78" t="s">
        <v>163</v>
      </c>
      <c r="B9" s="79">
        <v>1</v>
      </c>
      <c r="C9" s="80" t="s">
        <v>164</v>
      </c>
      <c r="D9" s="81">
        <v>213248</v>
      </c>
      <c r="E9" s="82">
        <f>B9*D9</f>
        <v>213248</v>
      </c>
      <c r="F9" s="40"/>
      <c r="G9" s="40"/>
    </row>
    <row r="10" spans="1:7" ht="14.4" thickBot="1" x14ac:dyDescent="0.3">
      <c r="A10" s="78"/>
      <c r="B10" s="79"/>
      <c r="C10" s="80"/>
      <c r="D10" s="81"/>
      <c r="E10" s="81"/>
      <c r="G10" s="40"/>
    </row>
    <row r="11" spans="1:7" ht="14.4" thickBot="1" x14ac:dyDescent="0.3">
      <c r="A11" s="83"/>
      <c r="B11" s="79"/>
      <c r="C11" s="80"/>
      <c r="D11" s="81"/>
      <c r="E11" s="81"/>
    </row>
    <row r="12" spans="1:7" ht="14.4" thickBot="1" x14ac:dyDescent="0.3">
      <c r="A12" s="97" t="s">
        <v>174</v>
      </c>
      <c r="B12" s="98"/>
      <c r="C12" s="98"/>
      <c r="D12" s="98"/>
      <c r="E12" s="98"/>
      <c r="F12" s="38"/>
    </row>
    <row r="13" spans="1:7" ht="14.4" thickBot="1" x14ac:dyDescent="0.3">
      <c r="A13" s="78" t="s">
        <v>161</v>
      </c>
      <c r="B13" s="79">
        <v>1</v>
      </c>
      <c r="C13" s="80" t="s">
        <v>162</v>
      </c>
      <c r="D13" s="81" t="s">
        <v>165</v>
      </c>
      <c r="E13" s="81">
        <v>0</v>
      </c>
    </row>
    <row r="14" spans="1:7" ht="14.4" thickBot="1" x14ac:dyDescent="0.3">
      <c r="A14" s="78" t="s">
        <v>163</v>
      </c>
      <c r="B14" s="79">
        <v>1</v>
      </c>
      <c r="C14" s="80" t="s">
        <v>164</v>
      </c>
      <c r="D14" s="81" t="s">
        <v>165</v>
      </c>
      <c r="E14" s="81">
        <v>0</v>
      </c>
    </row>
    <row r="15" spans="1:7" ht="14.4" thickBot="1" x14ac:dyDescent="0.3">
      <c r="A15" s="83"/>
      <c r="B15" s="79"/>
      <c r="C15" s="80"/>
      <c r="D15" s="84"/>
      <c r="E15" s="81"/>
    </row>
    <row r="16" spans="1:7" ht="14.4" thickBot="1" x14ac:dyDescent="0.3">
      <c r="A16" s="83"/>
      <c r="B16" s="79"/>
      <c r="C16" s="80"/>
      <c r="D16" s="84"/>
      <c r="E16" s="81"/>
    </row>
    <row r="17" spans="1:5" ht="14.4" thickBot="1" x14ac:dyDescent="0.3">
      <c r="A17" s="97" t="s">
        <v>175</v>
      </c>
      <c r="B17" s="98"/>
      <c r="C17" s="98"/>
      <c r="D17" s="98"/>
      <c r="E17" s="98"/>
    </row>
    <row r="18" spans="1:5" ht="14.4" thickBot="1" x14ac:dyDescent="0.3">
      <c r="A18" s="43" t="s">
        <v>161</v>
      </c>
      <c r="B18" s="44">
        <v>1</v>
      </c>
      <c r="C18" s="45" t="s">
        <v>162</v>
      </c>
      <c r="D18" s="48" t="s">
        <v>165</v>
      </c>
      <c r="E18" s="46">
        <v>0</v>
      </c>
    </row>
    <row r="19" spans="1:5" ht="14.4" thickBot="1" x14ac:dyDescent="0.3">
      <c r="A19" s="43" t="s">
        <v>163</v>
      </c>
      <c r="B19" s="44">
        <v>1</v>
      </c>
      <c r="C19" s="45" t="s">
        <v>164</v>
      </c>
      <c r="D19" s="48" t="s">
        <v>165</v>
      </c>
      <c r="E19" s="46">
        <v>0</v>
      </c>
    </row>
    <row r="20" spans="1:5" ht="14.4" thickBot="1" x14ac:dyDescent="0.3">
      <c r="A20" s="47"/>
      <c r="B20" s="44"/>
      <c r="C20" s="45"/>
      <c r="D20" s="45"/>
      <c r="E20" s="46"/>
    </row>
    <row r="21" spans="1:5" ht="14.4" thickBot="1" x14ac:dyDescent="0.3">
      <c r="A21" s="47"/>
      <c r="B21" s="44"/>
      <c r="C21" s="45"/>
      <c r="D21" s="45"/>
      <c r="E21" s="46"/>
    </row>
    <row r="22" spans="1:5" ht="14.4" thickBot="1" x14ac:dyDescent="0.3">
      <c r="A22" s="99" t="s">
        <v>107</v>
      </c>
      <c r="B22" s="100"/>
      <c r="C22" s="100"/>
      <c r="D22" s="101"/>
      <c r="E22" s="49">
        <f>E8+E9+E13+E14+E18+E19</f>
        <v>628504</v>
      </c>
    </row>
    <row r="23" spans="1:5" ht="14.4" thickTop="1" x14ac:dyDescent="0.25"/>
  </sheetData>
  <mergeCells count="5">
    <mergeCell ref="A17:E17"/>
    <mergeCell ref="A22:D22"/>
    <mergeCell ref="A1:E1"/>
    <mergeCell ref="A7:E7"/>
    <mergeCell ref="A12:E12"/>
  </mergeCells>
  <printOptions horizontalCentered="1"/>
  <pageMargins left="0.45" right="0.45" top="1" bottom="0.75" header="0.3" footer="0.3"/>
  <pageSetup scale="90" orientation="landscape" horizontalDpi="1200" verticalDpi="1200" r:id="rId1"/>
  <headerFooter>
    <oddHeader>&amp;L&amp;"Arial,Regular"&amp;11&amp;K000000Bidder Name: &amp;U&amp;K000000Unisys Corporation&amp;C&amp;"Arial,Regular"&amp;10&amp;K000000Cost Proposal Forms
&amp;"Arial,Bold"&amp;U&amp;A&amp;R&amp;"Arial,Regular"&amp;10&amp;K000000 RFP 6724 Z1</oddHeader>
    <oddFooter>&amp;C&amp;"Calibri,Regular"&amp;K000000PAGE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399F5-11F4-B242-A19B-0E0CE9D4F1D6}">
  <sheetPr>
    <pageSetUpPr fitToPage="1"/>
  </sheetPr>
  <dimension ref="A1:C26"/>
  <sheetViews>
    <sheetView zoomScaleNormal="100" zoomScaleSheetLayoutView="70" zoomScalePageLayoutView="90" workbookViewId="0">
      <selection activeCell="A4" sqref="A4"/>
    </sheetView>
  </sheetViews>
  <sheetFormatPr defaultColWidth="11.09765625" defaultRowHeight="13.8" x14ac:dyDescent="0.25"/>
  <cols>
    <col min="1" max="1" width="47.296875" style="1" customWidth="1"/>
    <col min="2" max="2" width="14.796875" style="1" customWidth="1"/>
    <col min="3" max="3" width="22.69921875" style="1" customWidth="1"/>
    <col min="4" max="16384" width="11.09765625" style="1"/>
  </cols>
  <sheetData>
    <row r="1" spans="1:3" s="6" customFormat="1" ht="32.1" customHeight="1" x14ac:dyDescent="0.3">
      <c r="A1" s="105" t="s">
        <v>160</v>
      </c>
      <c r="B1" s="105"/>
      <c r="C1" s="105"/>
    </row>
    <row r="2" spans="1:3" s="6" customFormat="1" ht="17.100000000000001" customHeight="1" x14ac:dyDescent="0.3">
      <c r="A2" s="6" t="s">
        <v>134</v>
      </c>
    </row>
    <row r="3" spans="1:3" s="6" customFormat="1" ht="17.55" customHeight="1" x14ac:dyDescent="0.3">
      <c r="A3" s="6" t="s">
        <v>120</v>
      </c>
    </row>
    <row r="4" spans="1:3" ht="14.4" thickBot="1" x14ac:dyDescent="0.3">
      <c r="A4" s="36" t="s">
        <v>159</v>
      </c>
    </row>
    <row r="5" spans="1:3" ht="14.4" thickBot="1" x14ac:dyDescent="0.3">
      <c r="A5" s="9" t="s">
        <v>9</v>
      </c>
      <c r="B5" s="10" t="s">
        <v>136</v>
      </c>
      <c r="C5" s="85" t="s">
        <v>176</v>
      </c>
    </row>
    <row r="6" spans="1:3" ht="30.6" customHeight="1" thickBot="1" x14ac:dyDescent="0.3">
      <c r="A6" s="106" t="s">
        <v>10</v>
      </c>
      <c r="B6" s="107"/>
      <c r="C6" s="108"/>
    </row>
    <row r="7" spans="1:3" ht="14.4" thickBot="1" x14ac:dyDescent="0.3">
      <c r="A7" s="50" t="s">
        <v>166</v>
      </c>
      <c r="B7" s="8">
        <v>1</v>
      </c>
      <c r="C7" s="70">
        <v>171224</v>
      </c>
    </row>
    <row r="8" spans="1:3" ht="14.4" thickBot="1" x14ac:dyDescent="0.3">
      <c r="A8" s="50" t="s">
        <v>167</v>
      </c>
      <c r="B8" s="8">
        <v>1</v>
      </c>
      <c r="C8" s="70">
        <v>110463</v>
      </c>
    </row>
    <row r="9" spans="1:3" ht="14.4" thickBot="1" x14ac:dyDescent="0.3">
      <c r="A9" s="50" t="s">
        <v>168</v>
      </c>
      <c r="B9" s="8">
        <v>1</v>
      </c>
      <c r="C9" s="70">
        <v>48530</v>
      </c>
    </row>
    <row r="10" spans="1:3" ht="14.4" thickBot="1" x14ac:dyDescent="0.3">
      <c r="A10" s="106" t="s">
        <v>11</v>
      </c>
      <c r="B10" s="107"/>
      <c r="C10" s="108"/>
    </row>
    <row r="11" spans="1:3" ht="14.4" thickBot="1" x14ac:dyDescent="0.3">
      <c r="A11" s="50" t="s">
        <v>166</v>
      </c>
      <c r="B11" s="8">
        <v>1</v>
      </c>
      <c r="C11" s="70">
        <v>102735</v>
      </c>
    </row>
    <row r="12" spans="1:3" ht="14.4" thickBot="1" x14ac:dyDescent="0.3">
      <c r="A12" s="50" t="s">
        <v>167</v>
      </c>
      <c r="B12" s="8">
        <v>1</v>
      </c>
      <c r="C12" s="70">
        <v>66278</v>
      </c>
    </row>
    <row r="13" spans="1:3" ht="14.4" thickBot="1" x14ac:dyDescent="0.3">
      <c r="A13" s="50" t="s">
        <v>168</v>
      </c>
      <c r="B13" s="8">
        <v>1</v>
      </c>
      <c r="C13" s="70">
        <v>29118</v>
      </c>
    </row>
    <row r="14" spans="1:3" s="33" customFormat="1" ht="14.4" thickBot="1" x14ac:dyDescent="0.3">
      <c r="A14" s="106" t="s">
        <v>12</v>
      </c>
      <c r="B14" s="107"/>
      <c r="C14" s="108"/>
    </row>
    <row r="15" spans="1:3" s="33" customFormat="1" ht="28.2" thickBot="1" x14ac:dyDescent="0.3">
      <c r="A15" s="52" t="s">
        <v>169</v>
      </c>
      <c r="B15" s="53">
        <v>0</v>
      </c>
      <c r="C15" s="54"/>
    </row>
    <row r="16" spans="1:3" s="33" customFormat="1" ht="14.4" thickBot="1" x14ac:dyDescent="0.3">
      <c r="A16" s="11"/>
      <c r="B16" s="8">
        <v>0</v>
      </c>
      <c r="C16" s="51"/>
    </row>
    <row r="17" spans="1:3" s="33" customFormat="1" ht="14.4" thickBot="1" x14ac:dyDescent="0.3">
      <c r="A17" s="11"/>
      <c r="B17" s="8">
        <v>0</v>
      </c>
      <c r="C17" s="51"/>
    </row>
    <row r="18" spans="1:3" ht="14.4" thickBot="1" x14ac:dyDescent="0.3">
      <c r="A18" s="106" t="s">
        <v>13</v>
      </c>
      <c r="B18" s="107"/>
      <c r="C18" s="108"/>
    </row>
    <row r="19" spans="1:3" ht="14.4" thickBot="1" x14ac:dyDescent="0.3">
      <c r="A19" s="50" t="s">
        <v>166</v>
      </c>
      <c r="B19" s="8">
        <v>1</v>
      </c>
      <c r="C19" s="70">
        <v>68489</v>
      </c>
    </row>
    <row r="20" spans="1:3" ht="14.4" thickBot="1" x14ac:dyDescent="0.3">
      <c r="A20" s="50" t="s">
        <v>167</v>
      </c>
      <c r="B20" s="8">
        <v>1</v>
      </c>
      <c r="C20" s="70">
        <v>44185</v>
      </c>
    </row>
    <row r="21" spans="1:3" ht="14.4" thickBot="1" x14ac:dyDescent="0.3">
      <c r="A21" s="50" t="s">
        <v>168</v>
      </c>
      <c r="B21" s="8">
        <v>1</v>
      </c>
      <c r="C21" s="70">
        <v>19412</v>
      </c>
    </row>
    <row r="22" spans="1:3" ht="14.4" thickBot="1" x14ac:dyDescent="0.3">
      <c r="A22" s="106" t="s">
        <v>112</v>
      </c>
      <c r="B22" s="107"/>
      <c r="C22" s="108"/>
    </row>
    <row r="23" spans="1:3" ht="14.4" thickBot="1" x14ac:dyDescent="0.3">
      <c r="A23" s="11" t="s">
        <v>170</v>
      </c>
      <c r="B23" s="8"/>
      <c r="C23" s="51"/>
    </row>
    <row r="24" spans="1:3" ht="14.4" thickBot="1" x14ac:dyDescent="0.3">
      <c r="A24" s="11"/>
      <c r="B24" s="8"/>
      <c r="C24" s="51"/>
    </row>
    <row r="25" spans="1:3" ht="14.4" thickBot="1" x14ac:dyDescent="0.3">
      <c r="A25" s="11"/>
      <c r="B25" s="8"/>
      <c r="C25" s="51"/>
    </row>
    <row r="26" spans="1:3" ht="14.4" thickBot="1" x14ac:dyDescent="0.3">
      <c r="A26" s="109" t="s">
        <v>113</v>
      </c>
      <c r="B26" s="110"/>
      <c r="C26" s="55">
        <f>SUM(C7:C21)</f>
        <v>660434</v>
      </c>
    </row>
  </sheetData>
  <mergeCells count="7">
    <mergeCell ref="A1:C1"/>
    <mergeCell ref="A14:C14"/>
    <mergeCell ref="A18:C18"/>
    <mergeCell ref="A22:C22"/>
    <mergeCell ref="A26:B26"/>
    <mergeCell ref="A6:C6"/>
    <mergeCell ref="A10:C10"/>
  </mergeCells>
  <printOptions horizontalCentered="1"/>
  <pageMargins left="0.45" right="0.45" top="1" bottom="0.75" header="0.3" footer="0.3"/>
  <pageSetup orientation="landscape" horizontalDpi="1200" verticalDpi="1200" r:id="rId1"/>
  <headerFooter>
    <oddHeader>&amp;L&amp;"Arial,Regular"&amp;11&amp;K000000Bidder Name: &amp;U&amp;K000000Unisys Corporation&amp;C&amp;"Arial,Regular"&amp;10&amp;K000000Cost Proposal Forms
&amp;"Arial,Bold"&amp;U&amp;A&amp;R&amp;"Arial,Regular"&amp;10&amp;K000000 RFP 6724 Z1</oddHeader>
    <oddFooter>&amp;C&amp;"Calibri,Regular"&amp;K000000PAGE &amp;P of &amp;N</oddFooter>
  </headerFooter>
  <rowBreaks count="1" manualBreakCount="1">
    <brk id="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07B41-659D-0144-A75B-5C724BD52240}">
  <sheetPr>
    <pageSetUpPr fitToPage="1"/>
  </sheetPr>
  <dimension ref="A1:G49"/>
  <sheetViews>
    <sheetView zoomScale="90" zoomScaleNormal="90" zoomScaleSheetLayoutView="80" zoomScalePageLayoutView="93" workbookViewId="0">
      <selection activeCell="A5" sqref="A5"/>
    </sheetView>
  </sheetViews>
  <sheetFormatPr defaultColWidth="11.09765625" defaultRowHeight="13.8" x14ac:dyDescent="0.25"/>
  <cols>
    <col min="1" max="1" width="17.59765625" style="1" customWidth="1"/>
    <col min="2" max="2" width="15" style="1" customWidth="1"/>
    <col min="3" max="3" width="80" style="62" customWidth="1"/>
    <col min="4" max="4" width="32" style="1" customWidth="1"/>
    <col min="5" max="16384" width="11.09765625" style="1"/>
  </cols>
  <sheetData>
    <row r="1" spans="1:4" s="6" customFormat="1" ht="32.549999999999997" customHeight="1" x14ac:dyDescent="0.3">
      <c r="A1" s="105" t="s">
        <v>160</v>
      </c>
      <c r="B1" s="105"/>
      <c r="C1" s="105"/>
      <c r="D1" s="105"/>
    </row>
    <row r="2" spans="1:4" s="6" customFormat="1" ht="21" customHeight="1" x14ac:dyDescent="0.3">
      <c r="A2" s="6" t="s">
        <v>88</v>
      </c>
      <c r="C2" s="89"/>
    </row>
    <row r="3" spans="1:4" s="6" customFormat="1" ht="21.6" customHeight="1" x14ac:dyDescent="0.3">
      <c r="A3" s="6" t="s">
        <v>98</v>
      </c>
      <c r="C3" s="89"/>
    </row>
    <row r="4" spans="1:4" s="6" customFormat="1" ht="21" customHeight="1" x14ac:dyDescent="0.3">
      <c r="A4" s="117" t="s">
        <v>99</v>
      </c>
      <c r="B4" s="117"/>
      <c r="C4" s="117"/>
      <c r="D4" s="117"/>
    </row>
    <row r="5" spans="1:4" ht="14.4" thickBot="1" x14ac:dyDescent="0.3">
      <c r="A5" s="36" t="s">
        <v>159</v>
      </c>
    </row>
    <row r="6" spans="1:4" s="15" customFormat="1" ht="14.4" thickBot="1" x14ac:dyDescent="0.3">
      <c r="A6" s="56" t="s">
        <v>82</v>
      </c>
      <c r="B6" s="57" t="s">
        <v>84</v>
      </c>
      <c r="C6" s="90" t="s">
        <v>83</v>
      </c>
      <c r="D6" s="57" t="s">
        <v>81</v>
      </c>
    </row>
    <row r="7" spans="1:4" ht="14.4" thickBot="1" x14ac:dyDescent="0.3">
      <c r="A7" s="58" t="s">
        <v>85</v>
      </c>
      <c r="B7" s="53" t="s">
        <v>14</v>
      </c>
      <c r="C7" s="13" t="s">
        <v>15</v>
      </c>
      <c r="D7" s="69">
        <v>166746</v>
      </c>
    </row>
    <row r="8" spans="1:4" ht="14.4" thickBot="1" x14ac:dyDescent="0.3">
      <c r="A8" s="58" t="s">
        <v>85</v>
      </c>
      <c r="B8" s="53" t="s">
        <v>16</v>
      </c>
      <c r="C8" s="13" t="s">
        <v>17</v>
      </c>
      <c r="D8" s="69">
        <v>166746</v>
      </c>
    </row>
    <row r="9" spans="1:4" ht="14.4" thickBot="1" x14ac:dyDescent="0.3">
      <c r="A9" s="58" t="s">
        <v>85</v>
      </c>
      <c r="B9" s="53" t="s">
        <v>18</v>
      </c>
      <c r="C9" s="13" t="s">
        <v>19</v>
      </c>
      <c r="D9" s="69">
        <v>166746</v>
      </c>
    </row>
    <row r="10" spans="1:4" ht="14.4" thickBot="1" x14ac:dyDescent="0.3">
      <c r="A10" s="58" t="s">
        <v>85</v>
      </c>
      <c r="B10" s="53" t="s">
        <v>20</v>
      </c>
      <c r="C10" s="13" t="s">
        <v>21</v>
      </c>
      <c r="D10" s="69">
        <v>166746</v>
      </c>
    </row>
    <row r="11" spans="1:4" ht="14.4" thickBot="1" x14ac:dyDescent="0.3">
      <c r="A11" s="58" t="s">
        <v>85</v>
      </c>
      <c r="B11" s="53" t="s">
        <v>22</v>
      </c>
      <c r="C11" s="13" t="s">
        <v>23</v>
      </c>
      <c r="D11" s="69">
        <v>66698</v>
      </c>
    </row>
    <row r="12" spans="1:4" ht="28.2" thickBot="1" x14ac:dyDescent="0.3">
      <c r="A12" s="58" t="s">
        <v>85</v>
      </c>
      <c r="B12" s="53" t="s">
        <v>24</v>
      </c>
      <c r="C12" s="13" t="s">
        <v>86</v>
      </c>
      <c r="D12" s="69">
        <v>166746</v>
      </c>
    </row>
    <row r="13" spans="1:4" ht="14.4" thickBot="1" x14ac:dyDescent="0.3">
      <c r="A13" s="58" t="s">
        <v>85</v>
      </c>
      <c r="B13" s="53" t="s">
        <v>25</v>
      </c>
      <c r="C13" s="13" t="s">
        <v>87</v>
      </c>
      <c r="D13" s="114" t="s">
        <v>123</v>
      </c>
    </row>
    <row r="14" spans="1:4" ht="14.4" thickBot="1" x14ac:dyDescent="0.3">
      <c r="A14" s="58" t="s">
        <v>85</v>
      </c>
      <c r="B14" s="53" t="s">
        <v>26</v>
      </c>
      <c r="C14" s="13" t="s">
        <v>27</v>
      </c>
      <c r="D14" s="115"/>
    </row>
    <row r="15" spans="1:4" ht="38.25" customHeight="1" thickBot="1" x14ac:dyDescent="0.3">
      <c r="A15" s="58" t="s">
        <v>85</v>
      </c>
      <c r="B15" s="53" t="s">
        <v>28</v>
      </c>
      <c r="C15" s="13" t="s">
        <v>29</v>
      </c>
      <c r="D15" s="116"/>
    </row>
    <row r="16" spans="1:4" ht="14.4" thickBot="1" x14ac:dyDescent="0.3">
      <c r="A16" s="58" t="s">
        <v>85</v>
      </c>
      <c r="B16" s="53" t="s">
        <v>30</v>
      </c>
      <c r="C16" s="13" t="s">
        <v>31</v>
      </c>
      <c r="D16" s="69">
        <v>166746</v>
      </c>
    </row>
    <row r="17" spans="1:4" ht="14.4" thickBot="1" x14ac:dyDescent="0.3">
      <c r="A17" s="58" t="s">
        <v>85</v>
      </c>
      <c r="B17" s="53" t="s">
        <v>32</v>
      </c>
      <c r="C17" s="13" t="s">
        <v>33</v>
      </c>
      <c r="D17" s="69">
        <v>66698</v>
      </c>
    </row>
    <row r="18" spans="1:4" ht="14.4" thickBot="1" x14ac:dyDescent="0.3">
      <c r="A18" s="58" t="s">
        <v>85</v>
      </c>
      <c r="B18" s="53" t="s">
        <v>34</v>
      </c>
      <c r="C18" s="13" t="s">
        <v>35</v>
      </c>
      <c r="D18" s="69">
        <v>166746</v>
      </c>
    </row>
    <row r="19" spans="1:4" ht="14.4" thickBot="1" x14ac:dyDescent="0.3">
      <c r="A19" s="58" t="s">
        <v>85</v>
      </c>
      <c r="B19" s="53" t="s">
        <v>36</v>
      </c>
      <c r="C19" s="13" t="s">
        <v>37</v>
      </c>
      <c r="D19" s="69">
        <v>166746</v>
      </c>
    </row>
    <row r="20" spans="1:4" ht="14.4" thickBot="1" x14ac:dyDescent="0.3">
      <c r="A20" s="58" t="s">
        <v>85</v>
      </c>
      <c r="B20" s="53" t="s">
        <v>38</v>
      </c>
      <c r="C20" s="13" t="s">
        <v>39</v>
      </c>
      <c r="D20" s="69">
        <v>166746</v>
      </c>
    </row>
    <row r="21" spans="1:4" ht="14.4" thickBot="1" x14ac:dyDescent="0.3">
      <c r="A21" s="58" t="s">
        <v>85</v>
      </c>
      <c r="B21" s="53" t="s">
        <v>40</v>
      </c>
      <c r="C21" s="13" t="s">
        <v>41</v>
      </c>
      <c r="D21" s="69">
        <v>66698</v>
      </c>
    </row>
    <row r="22" spans="1:4" ht="14.4" thickBot="1" x14ac:dyDescent="0.3">
      <c r="A22" s="58" t="s">
        <v>85</v>
      </c>
      <c r="B22" s="53" t="s">
        <v>42</v>
      </c>
      <c r="C22" s="13" t="s">
        <v>43</v>
      </c>
      <c r="D22" s="69">
        <v>66698</v>
      </c>
    </row>
    <row r="23" spans="1:4" ht="14.4" thickBot="1" x14ac:dyDescent="0.3">
      <c r="A23" s="58" t="s">
        <v>85</v>
      </c>
      <c r="B23" s="53" t="s">
        <v>44</v>
      </c>
      <c r="C23" s="13" t="s">
        <v>45</v>
      </c>
      <c r="D23" s="69">
        <v>66698</v>
      </c>
    </row>
    <row r="24" spans="1:4" ht="14.4" thickBot="1" x14ac:dyDescent="0.3">
      <c r="A24" s="58" t="s">
        <v>85</v>
      </c>
      <c r="B24" s="53" t="s">
        <v>46</v>
      </c>
      <c r="C24" s="13" t="s">
        <v>47</v>
      </c>
      <c r="D24" s="69">
        <v>66698</v>
      </c>
    </row>
    <row r="25" spans="1:4" ht="14.4" thickBot="1" x14ac:dyDescent="0.3">
      <c r="A25" s="58" t="s">
        <v>85</v>
      </c>
      <c r="B25" s="53" t="s">
        <v>48</v>
      </c>
      <c r="C25" s="13" t="s">
        <v>49</v>
      </c>
      <c r="D25" s="69">
        <v>33350</v>
      </c>
    </row>
    <row r="26" spans="1:4" ht="14.4" thickBot="1" x14ac:dyDescent="0.3">
      <c r="A26" s="60" t="s">
        <v>85</v>
      </c>
      <c r="B26" s="61" t="s">
        <v>50</v>
      </c>
      <c r="C26" s="91" t="s">
        <v>51</v>
      </c>
      <c r="D26" s="69">
        <v>66698</v>
      </c>
    </row>
    <row r="27" spans="1:4" ht="14.4" thickBot="1" x14ac:dyDescent="0.3">
      <c r="A27" s="58" t="s">
        <v>85</v>
      </c>
      <c r="B27" s="53" t="s">
        <v>52</v>
      </c>
      <c r="C27" s="13" t="s">
        <v>53</v>
      </c>
      <c r="D27" s="69">
        <v>166746</v>
      </c>
    </row>
    <row r="28" spans="1:4" ht="14.4" thickBot="1" x14ac:dyDescent="0.3">
      <c r="A28" s="58" t="s">
        <v>85</v>
      </c>
      <c r="B28" s="53" t="s">
        <v>54</v>
      </c>
      <c r="C28" s="13" t="s">
        <v>55</v>
      </c>
      <c r="D28" s="69">
        <v>66698</v>
      </c>
    </row>
    <row r="29" spans="1:4" ht="14.4" thickBot="1" x14ac:dyDescent="0.3">
      <c r="A29" s="58" t="s">
        <v>85</v>
      </c>
      <c r="B29" s="53" t="s">
        <v>56</v>
      </c>
      <c r="C29" s="13" t="s">
        <v>57</v>
      </c>
      <c r="D29" s="69">
        <v>33350</v>
      </c>
    </row>
    <row r="30" spans="1:4" ht="14.4" thickBot="1" x14ac:dyDescent="0.3">
      <c r="A30" s="58" t="s">
        <v>85</v>
      </c>
      <c r="B30" s="53" t="s">
        <v>58</v>
      </c>
      <c r="C30" s="13" t="s">
        <v>59</v>
      </c>
      <c r="D30" s="69">
        <v>33350</v>
      </c>
    </row>
    <row r="31" spans="1:4" ht="14.4" thickBot="1" x14ac:dyDescent="0.3">
      <c r="A31" s="58" t="s">
        <v>85</v>
      </c>
      <c r="B31" s="53" t="s">
        <v>60</v>
      </c>
      <c r="C31" s="13" t="s">
        <v>61</v>
      </c>
      <c r="D31" s="69">
        <v>166746</v>
      </c>
    </row>
    <row r="32" spans="1:4" ht="14.4" thickBot="1" x14ac:dyDescent="0.3">
      <c r="A32" s="58" t="s">
        <v>85</v>
      </c>
      <c r="B32" s="53" t="s">
        <v>62</v>
      </c>
      <c r="C32" s="13" t="s">
        <v>63</v>
      </c>
      <c r="D32" s="69">
        <v>33350</v>
      </c>
    </row>
    <row r="33" spans="1:7" ht="14.4" thickBot="1" x14ac:dyDescent="0.3">
      <c r="A33" s="58" t="s">
        <v>85</v>
      </c>
      <c r="B33" s="53" t="s">
        <v>64</v>
      </c>
      <c r="C33" s="13" t="s">
        <v>65</v>
      </c>
      <c r="D33" s="69">
        <v>66698</v>
      </c>
    </row>
    <row r="34" spans="1:7" ht="14.4" thickBot="1" x14ac:dyDescent="0.3">
      <c r="A34" s="58" t="s">
        <v>85</v>
      </c>
      <c r="B34" s="53" t="s">
        <v>66</v>
      </c>
      <c r="C34" s="13" t="s">
        <v>67</v>
      </c>
      <c r="D34" s="69">
        <v>166746</v>
      </c>
    </row>
    <row r="35" spans="1:7" ht="14.4" thickBot="1" x14ac:dyDescent="0.3">
      <c r="A35" s="58" t="s">
        <v>85</v>
      </c>
      <c r="B35" s="53" t="s">
        <v>68</v>
      </c>
      <c r="C35" s="13" t="s">
        <v>69</v>
      </c>
      <c r="D35" s="69">
        <v>66698</v>
      </c>
    </row>
    <row r="36" spans="1:7" ht="14.4" thickBot="1" x14ac:dyDescent="0.3">
      <c r="A36" s="58" t="s">
        <v>85</v>
      </c>
      <c r="B36" s="53" t="s">
        <v>70</v>
      </c>
      <c r="C36" s="13" t="s">
        <v>71</v>
      </c>
      <c r="D36" s="69">
        <v>166746</v>
      </c>
    </row>
    <row r="37" spans="1:7" ht="14.4" thickBot="1" x14ac:dyDescent="0.3">
      <c r="A37" s="58" t="s">
        <v>85</v>
      </c>
      <c r="B37" s="53" t="s">
        <v>72</v>
      </c>
      <c r="C37" s="13" t="s">
        <v>73</v>
      </c>
      <c r="D37" s="69">
        <v>66698</v>
      </c>
    </row>
    <row r="38" spans="1:7" ht="14.4" thickBot="1" x14ac:dyDescent="0.3">
      <c r="A38" s="58" t="s">
        <v>85</v>
      </c>
      <c r="B38" s="53" t="s">
        <v>74</v>
      </c>
      <c r="C38" s="13" t="s">
        <v>75</v>
      </c>
      <c r="D38" s="69">
        <v>166746</v>
      </c>
    </row>
    <row r="39" spans="1:7" ht="14.4" thickBot="1" x14ac:dyDescent="0.3">
      <c r="A39" s="58" t="s">
        <v>85</v>
      </c>
      <c r="B39" s="53" t="s">
        <v>76</v>
      </c>
      <c r="C39" s="13"/>
      <c r="D39" s="69">
        <v>66698</v>
      </c>
    </row>
    <row r="40" spans="1:7" ht="14.4" thickBot="1" x14ac:dyDescent="0.3">
      <c r="A40" s="58" t="s">
        <v>85</v>
      </c>
      <c r="B40" s="53" t="s">
        <v>77</v>
      </c>
      <c r="C40" s="13" t="s">
        <v>78</v>
      </c>
      <c r="D40" s="69">
        <v>66698</v>
      </c>
    </row>
    <row r="41" spans="1:7" ht="14.4" thickBot="1" x14ac:dyDescent="0.3">
      <c r="A41" s="58" t="s">
        <v>89</v>
      </c>
      <c r="B41" s="53" t="s">
        <v>90</v>
      </c>
      <c r="C41" s="13" t="s">
        <v>95</v>
      </c>
      <c r="D41" s="59">
        <f>D7+D9+D16+D38</f>
        <v>666984</v>
      </c>
      <c r="G41" s="92"/>
    </row>
    <row r="42" spans="1:7" ht="14.4" thickBot="1" x14ac:dyDescent="0.3">
      <c r="A42" s="58" t="s">
        <v>89</v>
      </c>
      <c r="B42" s="53" t="s">
        <v>91</v>
      </c>
      <c r="C42" s="13" t="s">
        <v>96</v>
      </c>
      <c r="D42" s="59">
        <f>D8+D18+D19+D20+D36</f>
        <v>833730</v>
      </c>
      <c r="G42" s="92"/>
    </row>
    <row r="43" spans="1:7" ht="28.2" thickBot="1" x14ac:dyDescent="0.3">
      <c r="A43" s="58" t="s">
        <v>89</v>
      </c>
      <c r="B43" s="53" t="s">
        <v>92</v>
      </c>
      <c r="C43" s="13" t="s">
        <v>100</v>
      </c>
      <c r="D43" s="59">
        <f>D11+D21+D22+D23+D24+D28+D29+D30+D33+D40+D35</f>
        <v>666982</v>
      </c>
      <c r="G43" s="92"/>
    </row>
    <row r="44" spans="1:7" ht="55.8" thickBot="1" x14ac:dyDescent="0.3">
      <c r="A44" s="58" t="s">
        <v>89</v>
      </c>
      <c r="B44" s="53" t="s">
        <v>93</v>
      </c>
      <c r="C44" s="13" t="s">
        <v>116</v>
      </c>
      <c r="D44" s="88" t="s">
        <v>121</v>
      </c>
      <c r="G44" s="92"/>
    </row>
    <row r="45" spans="1:7" ht="55.8" thickBot="1" x14ac:dyDescent="0.3">
      <c r="A45" s="58" t="s">
        <v>89</v>
      </c>
      <c r="B45" s="53" t="s">
        <v>94</v>
      </c>
      <c r="C45" s="13" t="s">
        <v>117</v>
      </c>
      <c r="D45" s="88" t="s">
        <v>122</v>
      </c>
      <c r="G45" s="92"/>
    </row>
    <row r="46" spans="1:7" s="62" customFormat="1" ht="28.2" thickBot="1" x14ac:dyDescent="0.3">
      <c r="A46" s="12" t="s">
        <v>89</v>
      </c>
      <c r="B46" s="8" t="s">
        <v>106</v>
      </c>
      <c r="C46" s="13" t="s">
        <v>105</v>
      </c>
      <c r="D46" s="39">
        <f>D10+D12+D27+D31+D34</f>
        <v>833730</v>
      </c>
      <c r="G46" s="92"/>
    </row>
    <row r="47" spans="1:7" s="62" customFormat="1" ht="28.2" thickBot="1" x14ac:dyDescent="0.3">
      <c r="A47" s="12" t="s">
        <v>89</v>
      </c>
      <c r="B47" s="8" t="s">
        <v>108</v>
      </c>
      <c r="C47" s="13" t="s">
        <v>97</v>
      </c>
      <c r="D47" s="39">
        <f>D17+D25+D26+D32+D37+D39</f>
        <v>333492</v>
      </c>
      <c r="G47" s="92"/>
    </row>
    <row r="48" spans="1:7" ht="14.4" thickBot="1" x14ac:dyDescent="0.3">
      <c r="A48" s="111" t="s">
        <v>79</v>
      </c>
      <c r="B48" s="112"/>
      <c r="C48" s="113"/>
      <c r="D48" s="59">
        <f>SUM(D41:D47)</f>
        <v>3334918</v>
      </c>
      <c r="G48" s="92"/>
    </row>
    <row r="49" spans="1:1" x14ac:dyDescent="0.25">
      <c r="A49" s="14" t="s">
        <v>80</v>
      </c>
    </row>
  </sheetData>
  <mergeCells count="4">
    <mergeCell ref="A48:C48"/>
    <mergeCell ref="D13:D15"/>
    <mergeCell ref="A4:D4"/>
    <mergeCell ref="A1:D1"/>
  </mergeCells>
  <phoneticPr fontId="1" type="noConversion"/>
  <printOptions horizontalCentered="1"/>
  <pageMargins left="0.45" right="0.45" top="1" bottom="0.75" header="0.3" footer="0.3"/>
  <pageSetup scale="56" orientation="landscape" horizontalDpi="1200" verticalDpi="1200" r:id="rId1"/>
  <headerFooter>
    <oddHeader>&amp;L&amp;"Arial,Regular"&amp;11&amp;K000000Bidder Name: &amp;U&amp;K000000Unisys Corporation&amp;C&amp;"Arial,Regular"&amp;10&amp;K000000Cost Proposal Forms
&amp;"Arial,Bold"&amp;U&amp;A&amp;R&amp;"Arial,Regular"&amp;10&amp;K000000 RFP 6724 Z1</oddHeader>
    <oddFooter>&amp;C&amp;"Calibri,Regular"&amp;K000000PAGE &amp;P of &amp;N</oddFooter>
  </headerFooter>
  <rowBreaks count="1" manualBreakCount="1">
    <brk id="25"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F14B2-7344-6B4F-8C6F-32D72530393B}">
  <sheetPr>
    <pageSetUpPr fitToPage="1"/>
  </sheetPr>
  <dimension ref="A1:L23"/>
  <sheetViews>
    <sheetView zoomScaleNormal="100" zoomScalePageLayoutView="80" workbookViewId="0">
      <selection activeCell="A8" sqref="A8"/>
    </sheetView>
  </sheetViews>
  <sheetFormatPr defaultColWidth="11.09765625" defaultRowHeight="13.8" x14ac:dyDescent="0.25"/>
  <cols>
    <col min="1" max="1" width="35.09765625" style="1" customWidth="1"/>
    <col min="2" max="2" width="11.09765625" style="1"/>
    <col min="3" max="10" width="14.09765625" style="1" customWidth="1"/>
    <col min="11" max="11" width="14.59765625" style="1" customWidth="1"/>
    <col min="12" max="12" width="18.59765625" style="1" customWidth="1"/>
    <col min="13" max="16384" width="11.09765625" style="1"/>
  </cols>
  <sheetData>
    <row r="1" spans="1:12" s="6" customFormat="1" x14ac:dyDescent="0.3">
      <c r="A1" s="105" t="s">
        <v>149</v>
      </c>
      <c r="B1" s="105"/>
      <c r="C1" s="105"/>
      <c r="D1" s="105"/>
      <c r="E1" s="105"/>
      <c r="F1" s="105"/>
      <c r="G1" s="105"/>
      <c r="H1" s="105"/>
      <c r="I1" s="105"/>
      <c r="J1" s="105"/>
      <c r="K1" s="105"/>
      <c r="L1" s="105"/>
    </row>
    <row r="2" spans="1:12" s="6" customFormat="1" x14ac:dyDescent="0.3">
      <c r="A2" s="105" t="s">
        <v>134</v>
      </c>
      <c r="B2" s="105"/>
      <c r="C2" s="105"/>
      <c r="D2" s="105"/>
      <c r="E2" s="105"/>
      <c r="F2" s="105"/>
      <c r="G2" s="105"/>
      <c r="H2" s="105"/>
      <c r="I2" s="105"/>
      <c r="J2" s="105"/>
      <c r="K2" s="105"/>
      <c r="L2" s="105"/>
    </row>
    <row r="3" spans="1:12" s="6" customFormat="1" x14ac:dyDescent="0.3">
      <c r="A3" s="102" t="s">
        <v>126</v>
      </c>
      <c r="B3" s="102"/>
      <c r="C3" s="102"/>
      <c r="D3" s="102"/>
      <c r="E3" s="102"/>
      <c r="F3" s="102"/>
      <c r="G3" s="102"/>
      <c r="H3" s="102"/>
      <c r="I3" s="102"/>
      <c r="J3" s="102"/>
      <c r="K3" s="102"/>
      <c r="L3" s="102"/>
    </row>
    <row r="4" spans="1:12" s="6" customFormat="1" x14ac:dyDescent="0.3">
      <c r="A4" s="105" t="s">
        <v>135</v>
      </c>
      <c r="B4" s="105"/>
      <c r="C4" s="105"/>
      <c r="D4" s="105"/>
      <c r="E4" s="105"/>
      <c r="F4" s="105"/>
      <c r="G4" s="105"/>
      <c r="H4" s="105"/>
      <c r="I4" s="105"/>
      <c r="J4" s="105"/>
      <c r="K4" s="105"/>
      <c r="L4" s="105"/>
    </row>
    <row r="5" spans="1:12" s="6" customFormat="1" x14ac:dyDescent="0.3">
      <c r="A5" s="105" t="s">
        <v>128</v>
      </c>
      <c r="B5" s="105"/>
      <c r="C5" s="105"/>
      <c r="D5" s="105"/>
      <c r="E5" s="105"/>
      <c r="F5" s="105"/>
      <c r="G5" s="105"/>
      <c r="H5" s="105"/>
      <c r="I5" s="105"/>
      <c r="J5" s="105"/>
      <c r="K5" s="105"/>
      <c r="L5" s="105"/>
    </row>
    <row r="7" spans="1:12" x14ac:dyDescent="0.25">
      <c r="A7" s="121" t="s">
        <v>127</v>
      </c>
      <c r="B7" s="121"/>
      <c r="C7" s="121"/>
      <c r="D7" s="121"/>
      <c r="E7" s="121"/>
      <c r="F7" s="121"/>
      <c r="G7" s="121"/>
      <c r="H7" s="121"/>
      <c r="I7" s="121"/>
      <c r="J7" s="121"/>
      <c r="K7" s="121"/>
      <c r="L7" s="121"/>
    </row>
    <row r="8" spans="1:12" ht="14.4" thickBot="1" x14ac:dyDescent="0.3">
      <c r="A8" s="36" t="s">
        <v>159</v>
      </c>
    </row>
    <row r="9" spans="1:12" ht="14.4" thickBot="1" x14ac:dyDescent="0.3">
      <c r="B9" s="118" t="s">
        <v>124</v>
      </c>
      <c r="C9" s="119"/>
      <c r="D9" s="119"/>
      <c r="E9" s="119"/>
      <c r="F9" s="119"/>
      <c r="G9" s="119"/>
      <c r="H9" s="119"/>
      <c r="I9" s="119"/>
      <c r="J9" s="119"/>
      <c r="K9" s="120"/>
    </row>
    <row r="10" spans="1:12" ht="14.4" thickBot="1" x14ac:dyDescent="0.3">
      <c r="B10" s="16">
        <v>1</v>
      </c>
      <c r="C10" s="17">
        <v>2</v>
      </c>
      <c r="D10" s="17">
        <v>3</v>
      </c>
      <c r="E10" s="17">
        <v>4</v>
      </c>
      <c r="F10" s="17">
        <v>5</v>
      </c>
      <c r="G10" s="17">
        <v>6</v>
      </c>
      <c r="H10" s="17">
        <v>7</v>
      </c>
      <c r="I10" s="17">
        <v>8</v>
      </c>
      <c r="J10" s="17">
        <v>9</v>
      </c>
      <c r="K10" s="18">
        <v>10</v>
      </c>
    </row>
    <row r="11" spans="1:12" ht="28.2" thickBot="1" x14ac:dyDescent="0.3">
      <c r="A11" s="19" t="s">
        <v>104</v>
      </c>
      <c r="B11" s="122" t="s">
        <v>125</v>
      </c>
      <c r="C11" s="123"/>
      <c r="D11" s="124"/>
      <c r="E11" s="71">
        <v>355007</v>
      </c>
      <c r="F11" s="71">
        <v>355007</v>
      </c>
      <c r="G11" s="71">
        <v>355007</v>
      </c>
      <c r="H11" s="71">
        <v>355007</v>
      </c>
      <c r="I11" s="71">
        <v>355007</v>
      </c>
      <c r="J11" s="71">
        <v>355007</v>
      </c>
      <c r="K11" s="71">
        <v>355007</v>
      </c>
    </row>
    <row r="12" spans="1:12" x14ac:dyDescent="0.25">
      <c r="A12" s="20"/>
      <c r="B12" s="15"/>
      <c r="C12" s="15"/>
    </row>
    <row r="13" spans="1:12" x14ac:dyDescent="0.25">
      <c r="A13" s="20"/>
      <c r="B13" s="15"/>
      <c r="C13" s="15"/>
    </row>
    <row r="14" spans="1:12" x14ac:dyDescent="0.25">
      <c r="A14" s="121" t="s">
        <v>132</v>
      </c>
      <c r="B14" s="121"/>
      <c r="C14" s="121"/>
      <c r="D14" s="121"/>
      <c r="E14" s="121"/>
      <c r="F14" s="121"/>
      <c r="G14" s="121"/>
      <c r="H14" s="121"/>
      <c r="I14" s="121"/>
      <c r="J14" s="121"/>
      <c r="K14" s="121"/>
      <c r="L14" s="121"/>
    </row>
    <row r="15" spans="1:12" ht="14.4" thickBot="1" x14ac:dyDescent="0.3">
      <c r="A15" s="20"/>
      <c r="B15" s="15"/>
      <c r="C15" s="15"/>
    </row>
    <row r="16" spans="1:12" ht="14.4" thickBot="1" x14ac:dyDescent="0.3">
      <c r="B16" s="118" t="s">
        <v>101</v>
      </c>
      <c r="C16" s="119"/>
      <c r="D16" s="119"/>
      <c r="E16" s="119"/>
      <c r="F16" s="119"/>
      <c r="G16" s="119"/>
      <c r="H16" s="119"/>
      <c r="I16" s="119"/>
      <c r="J16" s="119"/>
      <c r="K16" s="120"/>
    </row>
    <row r="17" spans="1:11" ht="14.4" thickBot="1" x14ac:dyDescent="0.3">
      <c r="B17" s="16">
        <v>1</v>
      </c>
      <c r="C17" s="17">
        <v>2</v>
      </c>
      <c r="D17" s="17">
        <v>3</v>
      </c>
      <c r="E17" s="17">
        <v>4</v>
      </c>
      <c r="F17" s="17">
        <v>5</v>
      </c>
      <c r="G17" s="17">
        <v>6</v>
      </c>
      <c r="H17" s="17">
        <v>7</v>
      </c>
      <c r="I17" s="17">
        <v>8</v>
      </c>
      <c r="J17" s="17">
        <v>9</v>
      </c>
      <c r="K17" s="18">
        <v>10</v>
      </c>
    </row>
    <row r="18" spans="1:11" ht="14.4" thickBot="1" x14ac:dyDescent="0.3">
      <c r="A18" s="21" t="s">
        <v>102</v>
      </c>
      <c r="B18" s="125" t="s">
        <v>125</v>
      </c>
      <c r="C18" s="126"/>
      <c r="D18" s="71">
        <v>302966</v>
      </c>
      <c r="E18" s="71">
        <v>333341</v>
      </c>
      <c r="F18" s="71">
        <v>331065</v>
      </c>
      <c r="G18" s="71">
        <v>328858</v>
      </c>
      <c r="H18" s="71">
        <v>326717</v>
      </c>
      <c r="I18" s="71">
        <v>324640</v>
      </c>
      <c r="J18" s="71">
        <v>322625</v>
      </c>
      <c r="K18" s="71">
        <v>320671</v>
      </c>
    </row>
    <row r="19" spans="1:11" ht="14.4" thickBot="1" x14ac:dyDescent="0.3"/>
    <row r="20" spans="1:11" ht="14.4" thickBot="1" x14ac:dyDescent="0.3">
      <c r="B20" s="118" t="s">
        <v>133</v>
      </c>
      <c r="C20" s="119"/>
      <c r="D20" s="120"/>
    </row>
    <row r="21" spans="1:11" ht="14.4" thickBot="1" x14ac:dyDescent="0.3">
      <c r="B21" s="24">
        <v>1</v>
      </c>
      <c r="C21" s="25">
        <v>2</v>
      </c>
      <c r="D21" s="26">
        <v>3</v>
      </c>
    </row>
    <row r="22" spans="1:11" x14ac:dyDescent="0.25">
      <c r="A22" s="63" t="s">
        <v>104</v>
      </c>
      <c r="B22" s="64"/>
      <c r="C22" s="65"/>
      <c r="D22" s="66"/>
    </row>
    <row r="23" spans="1:11" ht="14.4" thickBot="1" x14ac:dyDescent="0.3">
      <c r="A23" s="67" t="s">
        <v>102</v>
      </c>
      <c r="B23" s="68"/>
      <c r="C23" s="22"/>
      <c r="D23" s="23"/>
    </row>
  </sheetData>
  <mergeCells count="12">
    <mergeCell ref="A4:L4"/>
    <mergeCell ref="B20:D20"/>
    <mergeCell ref="B9:K9"/>
    <mergeCell ref="A1:L1"/>
    <mergeCell ref="A5:L5"/>
    <mergeCell ref="A7:L7"/>
    <mergeCell ref="B16:K16"/>
    <mergeCell ref="B11:D11"/>
    <mergeCell ref="A14:L14"/>
    <mergeCell ref="B18:C18"/>
    <mergeCell ref="A2:L2"/>
    <mergeCell ref="A3:L3"/>
  </mergeCells>
  <printOptions horizontalCentered="1"/>
  <pageMargins left="0.45" right="0.45" top="1" bottom="0.75" header="0.3" footer="0.3"/>
  <pageSetup scale="61" orientation="landscape" horizontalDpi="1200" verticalDpi="1200" r:id="rId1"/>
  <headerFooter>
    <oddHeader>&amp;L&amp;"Arial,Regular"&amp;11&amp;K000000Bidder Name: &amp;U&amp;K000000Unisys Corporation&amp;C&amp;"Arial,Regular"&amp;10&amp;K000000Cost Proposal Forms
&amp;"Arial,Bold"&amp;U&amp;A&amp;R&amp;"Arial,Regular"&amp;10&amp;K000000 RFP 6724 Z1</oddHeader>
    <oddFooter>&amp;C&amp;"Calibri,Regular"&amp;K000000PAGE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524C8-5481-4D44-9A03-E71634B71594}">
  <sheetPr>
    <pageSetUpPr fitToPage="1"/>
  </sheetPr>
  <dimension ref="A1:C33"/>
  <sheetViews>
    <sheetView zoomScaleNormal="100" zoomScaleSheetLayoutView="100" zoomScalePageLayoutView="108" workbookViewId="0">
      <selection activeCell="A4" sqref="A4:B4"/>
    </sheetView>
  </sheetViews>
  <sheetFormatPr defaultColWidth="11.09765625" defaultRowHeight="13.8" x14ac:dyDescent="0.25"/>
  <cols>
    <col min="1" max="1" width="135.09765625" style="1" customWidth="1"/>
    <col min="2" max="2" width="17.59765625" style="1" customWidth="1"/>
    <col min="3" max="3" width="12.59765625" style="1" bestFit="1" customWidth="1"/>
    <col min="4" max="4" width="11.09765625" style="1" customWidth="1"/>
    <col min="5" max="16384" width="11.09765625" style="1"/>
  </cols>
  <sheetData>
    <row r="1" spans="1:3" s="6" customFormat="1" ht="32.549999999999997" customHeight="1" x14ac:dyDescent="0.3">
      <c r="A1" s="105" t="s">
        <v>149</v>
      </c>
      <c r="B1" s="105"/>
    </row>
    <row r="2" spans="1:3" s="6" customFormat="1" ht="18" customHeight="1" x14ac:dyDescent="0.3">
      <c r="A2" s="7" t="s">
        <v>134</v>
      </c>
      <c r="B2" s="7"/>
    </row>
    <row r="3" spans="1:3" s="6" customFormat="1" ht="19.350000000000001" customHeight="1" x14ac:dyDescent="0.3">
      <c r="A3" s="7" t="s">
        <v>138</v>
      </c>
      <c r="B3" s="7"/>
    </row>
    <row r="4" spans="1:3" x14ac:dyDescent="0.25">
      <c r="A4" s="127" t="s">
        <v>159</v>
      </c>
      <c r="B4" s="127"/>
    </row>
    <row r="5" spans="1:3" ht="14.4" thickBot="1" x14ac:dyDescent="0.3"/>
    <row r="6" spans="1:3" s="3" customFormat="1" ht="25.35" customHeight="1" x14ac:dyDescent="0.3">
      <c r="A6" s="2" t="s">
        <v>109</v>
      </c>
      <c r="B6" s="72">
        <f>'1. SOLUTION SOFTWARE'!E22</f>
        <v>628504</v>
      </c>
    </row>
    <row r="7" spans="1:3" s="3" customFormat="1" ht="24.6" customHeight="1" x14ac:dyDescent="0.3">
      <c r="A7" s="4" t="s">
        <v>110</v>
      </c>
      <c r="B7" s="73">
        <f>'2. SYSTEM HOSTING'!C26</f>
        <v>660434</v>
      </c>
    </row>
    <row r="8" spans="1:3" s="3" customFormat="1" ht="36.6" customHeight="1" x14ac:dyDescent="0.3">
      <c r="A8" s="4" t="s">
        <v>156</v>
      </c>
      <c r="B8" s="73">
        <f>'3. IMPLEMENTATION SERVICES'!D48</f>
        <v>3334918</v>
      </c>
    </row>
    <row r="9" spans="1:3" s="3" customFormat="1" ht="26.1" customHeight="1" x14ac:dyDescent="0.3">
      <c r="A9" s="4" t="s">
        <v>131</v>
      </c>
      <c r="B9" s="73">
        <f>SUM('4. MAINTENANCE AND SUPPORT'!E11:K11)</f>
        <v>2485049</v>
      </c>
    </row>
    <row r="10" spans="1:3" s="3" customFormat="1" ht="22.35" customHeight="1" x14ac:dyDescent="0.3">
      <c r="A10" s="4" t="s">
        <v>129</v>
      </c>
      <c r="B10" s="73">
        <f>SUM('4. MAINTENANCE AND SUPPORT'!D18:K18)</f>
        <v>2590883</v>
      </c>
      <c r="C10" s="86"/>
    </row>
    <row r="11" spans="1:3" s="3" customFormat="1" ht="22.35" customHeight="1" x14ac:dyDescent="0.3">
      <c r="A11" s="28" t="s">
        <v>155</v>
      </c>
      <c r="B11" s="34"/>
    </row>
    <row r="12" spans="1:3" s="3" customFormat="1" ht="27.6" x14ac:dyDescent="0.3">
      <c r="A12" s="28" t="s">
        <v>140</v>
      </c>
      <c r="B12" s="34"/>
      <c r="C12" s="86"/>
    </row>
    <row r="13" spans="1:3" s="3" customFormat="1" ht="33" customHeight="1" x14ac:dyDescent="0.3">
      <c r="A13" s="28" t="s">
        <v>146</v>
      </c>
      <c r="B13" s="34"/>
    </row>
    <row r="14" spans="1:3" s="3" customFormat="1" ht="110.4" x14ac:dyDescent="0.3">
      <c r="A14" s="29" t="s">
        <v>145</v>
      </c>
      <c r="B14" s="34"/>
    </row>
    <row r="15" spans="1:3" s="3" customFormat="1" ht="41.55" customHeight="1" x14ac:dyDescent="0.3">
      <c r="A15" s="28" t="s">
        <v>157</v>
      </c>
      <c r="B15" s="34"/>
    </row>
    <row r="16" spans="1:3" s="3" customFormat="1" ht="45.6" customHeight="1" x14ac:dyDescent="0.3">
      <c r="A16" s="29" t="s">
        <v>147</v>
      </c>
      <c r="B16" s="34"/>
    </row>
    <row r="17" spans="1:2" s="3" customFormat="1" ht="33" customHeight="1" x14ac:dyDescent="0.3">
      <c r="A17" s="28" t="s">
        <v>148</v>
      </c>
      <c r="B17" s="34"/>
    </row>
    <row r="18" spans="1:2" s="3" customFormat="1" ht="44.1" customHeight="1" x14ac:dyDescent="0.3">
      <c r="A18" s="28" t="s">
        <v>151</v>
      </c>
      <c r="B18" s="34"/>
    </row>
    <row r="19" spans="1:2" s="3" customFormat="1" ht="33" customHeight="1" x14ac:dyDescent="0.3">
      <c r="A19" s="28" t="s">
        <v>141</v>
      </c>
      <c r="B19" s="34"/>
    </row>
    <row r="20" spans="1:2" s="3" customFormat="1" ht="33" customHeight="1" x14ac:dyDescent="0.3">
      <c r="A20" s="28" t="s">
        <v>142</v>
      </c>
      <c r="B20" s="34"/>
    </row>
    <row r="21" spans="1:2" s="3" customFormat="1" ht="26.1" customHeight="1" x14ac:dyDescent="0.3">
      <c r="A21" s="28" t="s">
        <v>143</v>
      </c>
      <c r="B21" s="34"/>
    </row>
    <row r="22" spans="1:2" s="3" customFormat="1" ht="33" customHeight="1" x14ac:dyDescent="0.3">
      <c r="A22" s="28" t="s">
        <v>144</v>
      </c>
      <c r="B22" s="34"/>
    </row>
    <row r="23" spans="1:2" ht="184.35" customHeight="1" x14ac:dyDescent="0.25">
      <c r="A23" s="31" t="s">
        <v>152</v>
      </c>
      <c r="B23" s="128"/>
    </row>
    <row r="24" spans="1:2" ht="201" customHeight="1" x14ac:dyDescent="0.25">
      <c r="A24" s="32" t="s">
        <v>153</v>
      </c>
      <c r="B24" s="129"/>
    </row>
    <row r="25" spans="1:2" ht="129.6" customHeight="1" thickBot="1" x14ac:dyDescent="0.3">
      <c r="A25" s="30" t="s">
        <v>154</v>
      </c>
      <c r="B25" s="130"/>
    </row>
    <row r="26" spans="1:2" ht="26.1" customHeight="1" thickBot="1" x14ac:dyDescent="0.3">
      <c r="A26" s="5" t="s">
        <v>130</v>
      </c>
      <c r="B26" s="87">
        <f>SUM(B6:B10)</f>
        <v>9699788</v>
      </c>
    </row>
    <row r="28" spans="1:2" x14ac:dyDescent="0.25">
      <c r="A28" s="15" t="s">
        <v>171</v>
      </c>
    </row>
    <row r="29" spans="1:2" x14ac:dyDescent="0.25">
      <c r="A29" s="74" t="s">
        <v>158</v>
      </c>
    </row>
    <row r="30" spans="1:2" x14ac:dyDescent="0.25">
      <c r="A30" s="75" t="s">
        <v>177</v>
      </c>
    </row>
    <row r="31" spans="1:2" x14ac:dyDescent="0.25">
      <c r="A31" s="35"/>
    </row>
    <row r="32" spans="1:2" x14ac:dyDescent="0.25">
      <c r="A32" s="35"/>
    </row>
    <row r="33" spans="1:1" x14ac:dyDescent="0.25">
      <c r="A33" s="35"/>
    </row>
  </sheetData>
  <mergeCells count="3">
    <mergeCell ref="A1:B1"/>
    <mergeCell ref="A4:B4"/>
    <mergeCell ref="B23:B25"/>
  </mergeCells>
  <printOptions horizontalCentered="1"/>
  <pageMargins left="0.45" right="0.45" top="1" bottom="0.75" header="0.3" footer="0.3"/>
  <pageSetup scale="37" orientation="landscape" horizontalDpi="1200" verticalDpi="1200" r:id="rId1"/>
  <headerFooter>
    <oddHeader>&amp;L&amp;"Arial,Regular"&amp;11&amp;K000000Bidder Name: &amp;U&amp;K000000Unisys Corporation&amp;C&amp;"Arial,Regular"&amp;10&amp;K000000Cost Proposal Forms
&amp;"Arial,Bold"&amp;U&amp;A&amp;R&amp;"Arial,Regular"&amp;10&amp;K000000 RFP 6724 Z1</oddHeader>
    <oddFooter>&amp;C&amp;"Calibri,Regular"&amp;K000000PAGE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6D19425BA44443A5E8B2D644474854" ma:contentTypeVersion="" ma:contentTypeDescription="Create a new document." ma:contentTypeScope="" ma:versionID="96eda493db7da9807de325127d6a636f">
  <xsd:schema xmlns:xsd="http://www.w3.org/2001/XMLSchema" xmlns:xs="http://www.w3.org/2001/XMLSchema" xmlns:p="http://schemas.microsoft.com/office/2006/metadata/properties" xmlns:ns1="9468B4C3-6DAC-4528-AF4C-1CEA7642BA11" xmlns:ns3="e603f6e5-8789-43d0-8d9d-d14fd0b2a6b8" targetNamespace="http://schemas.microsoft.com/office/2006/metadata/properties" ma:root="true" ma:fieldsID="2f1cace80336724531bc4e8172290b6f" ns1:_="" ns3:_="">
    <xsd:import namespace="9468B4C3-6DAC-4528-AF4C-1CEA7642BA11"/>
    <xsd:import namespace="e603f6e5-8789-43d0-8d9d-d14fd0b2a6b8"/>
    <xsd:element name="properties">
      <xsd:complexType>
        <xsd:sequence>
          <xsd:element name="documentManagement">
            <xsd:complexType>
              <xsd:all>
                <xsd:element ref="ns1:AssignedTo" minOccurs="0"/>
                <xsd:element ref="ns1:PageCount" minOccurs="0"/>
                <xsd:element ref="ns1:Document_x0020_Status" minOccurs="0"/>
                <xsd:element ref="ns1:SectionOwner" minOccurs="0"/>
                <xsd:element ref="ns1:Contributor" minOccurs="0"/>
                <xsd:element ref="ns1:Red_x0020_Team_x0020_Reviewer" minOccurs="0"/>
                <xsd:element ref="ns1:Check_x0020_In_x0020_Comments" minOccurs="0"/>
                <xsd:element ref="ns1:MediaServiceMetadata" minOccurs="0"/>
                <xsd:element ref="ns1:MediaServiceFastMetadata" minOccurs="0"/>
                <xsd:element ref="ns1:Sort_x0023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68B4C3-6DAC-4528-AF4C-1CEA7642BA11" elementFormDefault="qualified">
    <xsd:import namespace="http://schemas.microsoft.com/office/2006/documentManagement/types"/>
    <xsd:import namespace="http://schemas.microsoft.com/office/infopath/2007/PartnerControls"/>
    <xsd:element name="AssignedTo" ma:index="0" nillable="true" ma:displayName="Assigned To " ma:format="Dropdown" ma:list="UserInfo" ma:SharePointGroup="0"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ageCount" ma:index="1" nillable="true" ma:displayName="Page Count " ma:format="Dropdown" ma:internalName="PageCount" ma:percentage="FALSE">
      <xsd:simpleType>
        <xsd:restriction base="dms:Number"/>
      </xsd:simpleType>
    </xsd:element>
    <xsd:element name="Document_x0020_Status" ma:index="2" nillable="true" ma:displayName="Document Status" ma:default="Initial" ma:format="Dropdown" ma:internalName="Document_x0020_Status">
      <xsd:simpleType>
        <xsd:restriction base="dms:Choice">
          <xsd:enumeration value="Initial"/>
          <xsd:enumeration value="Work in Progress"/>
          <xsd:enumeration value="Ready for Initial Review"/>
          <xsd:enumeration value="Ready for Red Team Review"/>
          <xsd:enumeration value="Ready for Edit"/>
          <xsd:enumeration value="Ready for Format"/>
          <xsd:enumeration value="Ready for Gold Team Review"/>
          <xsd:enumeration value="Ready for Final Review"/>
          <xsd:enumeration value="Ready for Production"/>
          <xsd:enumeration value="Final Ready for Submission"/>
          <xsd:enumeration value="Archive"/>
        </xsd:restriction>
      </xsd:simpleType>
    </xsd:element>
    <xsd:element name="SectionOwner" ma:index="3" nillable="true" ma:displayName="Section Owner" ma:format="Dropdown" ma:list="UserInfo" ma:SharePointGroup="0" ma:internalName="Section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ributor" ma:index="4" nillable="true" ma:displayName="Contributor" ma:format="Dropdown" ma:list="UserInfo" ma:SharePointGroup="0" ma:internalName="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d_x0020_Team_x0020_Reviewer" ma:index="5" nillable="true" ma:displayName="Red Team Reviewer" ma:list="UserInfo" ma:SharePointGroup="0" ma:internalName="Red_x0020_Team_x0020_Review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heck_x0020_In_x0020_Comments" ma:index="6" nillable="true" ma:displayName="Check In Comments" ma:internalName="Check_x0020_In_x0020_Comments">
      <xsd:simpleType>
        <xsd:restriction base="dms:Note">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Sort_x0023_" ma:index="17" nillable="true" ma:displayName="Sort#" ma:description="For Sorting" ma:format="Dropdown" ma:internalName="Sort_x0023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603f6e5-8789-43d0-8d9d-d14fd0b2a6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ssignedTo xmlns="9468B4C3-6DAC-4528-AF4C-1CEA7642BA11">
      <UserInfo>
        <DisplayName/>
        <AccountId xsi:nil="true"/>
        <AccountType/>
      </UserInfo>
    </AssignedTo>
    <Contributor xmlns="9468B4C3-6DAC-4528-AF4C-1CEA7642BA11">
      <UserInfo>
        <DisplayName/>
        <AccountId xsi:nil="true"/>
        <AccountType/>
      </UserInfo>
    </Contributor>
    <Sort_x0023_ xmlns="9468B4C3-6DAC-4528-AF4C-1CEA7642BA11" xsi:nil="true"/>
    <SectionOwner xmlns="9468B4C3-6DAC-4528-AF4C-1CEA7642BA11">
      <UserInfo>
        <DisplayName/>
        <AccountId xsi:nil="true"/>
        <AccountType/>
      </UserInfo>
    </SectionOwner>
    <PageCount xmlns="9468B4C3-6DAC-4528-AF4C-1CEA7642BA11" xsi:nil="true"/>
    <Red_x0020_Team_x0020_Reviewer xmlns="9468B4C3-6DAC-4528-AF4C-1CEA7642BA11">
      <UserInfo>
        <DisplayName/>
        <AccountId xsi:nil="true"/>
        <AccountType/>
      </UserInfo>
    </Red_x0020_Team_x0020_Reviewer>
    <Document_x0020_Status xmlns="9468B4C3-6DAC-4528-AF4C-1CEA7642BA11">Final Ready for Submission</Document_x0020_Status>
    <Check_x0020_In_x0020_Comments xmlns="9468B4C3-6DAC-4528-AF4C-1CEA7642BA11">Sharefile link in the BAFO letter would not allow for uploading.  Uploaded to the original Sharefile link from the RFP.  Jim following up with Connie H at NE to advise. 
</Check_x0020_In_x0020_Comments>
  </documentManagement>
</p:properties>
</file>

<file path=customXml/itemProps1.xml><?xml version="1.0" encoding="utf-8"?>
<ds:datastoreItem xmlns:ds="http://schemas.openxmlformats.org/officeDocument/2006/customXml" ds:itemID="{1991B302-03AE-41E4-AD1B-7673BE087B9A}">
  <ds:schemaRefs>
    <ds:schemaRef ds:uri="http://schemas.microsoft.com/sharepoint/v3/contenttype/forms"/>
  </ds:schemaRefs>
</ds:datastoreItem>
</file>

<file path=customXml/itemProps2.xml><?xml version="1.0" encoding="utf-8"?>
<ds:datastoreItem xmlns:ds="http://schemas.openxmlformats.org/officeDocument/2006/customXml" ds:itemID="{2DE884C3-0D87-4958-8813-3ACEE276E1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68B4C3-6DAC-4528-AF4C-1CEA7642BA11"/>
    <ds:schemaRef ds:uri="e603f6e5-8789-43d0-8d9d-d14fd0b2a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9AACAE-110D-4EAE-A644-E678955F23FE}">
  <ds:schemaRefs>
    <ds:schemaRef ds:uri="http://schemas.microsoft.com/office/2006/metadata/properties"/>
    <ds:schemaRef ds:uri="http://www.w3.org/XML/1998/namespac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e603f6e5-8789-43d0-8d9d-d14fd0b2a6b8"/>
    <ds:schemaRef ds:uri="9468B4C3-6DAC-4528-AF4C-1CEA7642BA11"/>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1. SOLUTION SOFTWARE</vt:lpstr>
      <vt:lpstr>2. SYSTEM HOSTING</vt:lpstr>
      <vt:lpstr>3. IMPLEMENTATION SERVICES</vt:lpstr>
      <vt:lpstr>4. MAINTENANCE AND SUPPORT</vt:lpstr>
      <vt:lpstr>5. COST SUMMARY</vt:lpstr>
      <vt:lpstr>'3. IMPLEMENTATION SERVICES'!Print_Titles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Unisys</cp:lastModifiedBy>
  <cp:lastPrinted>2022-11-03T19:50:11Z</cp:lastPrinted>
  <dcterms:created xsi:type="dcterms:W3CDTF">2022-08-17T18:47:45Z</dcterms:created>
  <dcterms:modified xsi:type="dcterms:W3CDTF">2023-04-14T15:11:17Z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ec90da-8de3-41c2-83a2-9a36daf445f7_Enabled">
    <vt:lpwstr>true</vt:lpwstr>
  </property>
  <property fmtid="{D5CDD505-2E9C-101B-9397-08002B2CF9AE}" pid="3" name="MSIP_Label_cbec90da-8de3-41c2-83a2-9a36daf445f7_SetDate">
    <vt:lpwstr>2023-04-06T18:35:14Z</vt:lpwstr>
  </property>
  <property fmtid="{D5CDD505-2E9C-101B-9397-08002B2CF9AE}" pid="4" name="MSIP_Label_cbec90da-8de3-41c2-83a2-9a36daf445f7_Method">
    <vt:lpwstr>Standard</vt:lpwstr>
  </property>
  <property fmtid="{D5CDD505-2E9C-101B-9397-08002B2CF9AE}" pid="5" name="MSIP_Label_cbec90da-8de3-41c2-83a2-9a36daf445f7_Name">
    <vt:lpwstr>Confidential File</vt:lpwstr>
  </property>
  <property fmtid="{D5CDD505-2E9C-101B-9397-08002B2CF9AE}" pid="6" name="MSIP_Label_cbec90da-8de3-41c2-83a2-9a36daf445f7_SiteId">
    <vt:lpwstr>8d894c2b-238f-490b-8dd1-d93898c5bf83</vt:lpwstr>
  </property>
  <property fmtid="{D5CDD505-2E9C-101B-9397-08002B2CF9AE}" pid="7" name="MSIP_Label_cbec90da-8de3-41c2-83a2-9a36daf445f7_ActionId">
    <vt:lpwstr>b51476bb-1667-40e3-8d2f-fb1c43ec449a</vt:lpwstr>
  </property>
  <property fmtid="{D5CDD505-2E9C-101B-9397-08002B2CF9AE}" pid="8" name="MSIP_Label_cbec90da-8de3-41c2-83a2-9a36daf445f7_ContentBits">
    <vt:lpwstr>0</vt:lpwstr>
  </property>
  <property fmtid="{D5CDD505-2E9C-101B-9397-08002B2CF9AE}" pid="9" name="ContentTypeId">
    <vt:lpwstr>0x010100776D19425BA44443A5E8B2D644474854</vt:lpwstr>
  </property>
</Properties>
</file>